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建设系统汇总表" sheetId="1" r:id="rId1"/>
    <sheet name="建设清单" sheetId="2" r:id="rId2"/>
  </sheets>
  <definedNames/>
  <calcPr fullCalcOnLoad="1"/>
</workbook>
</file>

<file path=xl/sharedStrings.xml><?xml version="1.0" encoding="utf-8"?>
<sst xmlns="http://schemas.openxmlformats.org/spreadsheetml/2006/main" count="942" uniqueCount="376">
  <si>
    <t>智慧旅游建设清单报价汇总表</t>
  </si>
  <si>
    <t>序号</t>
  </si>
  <si>
    <t>系统名称</t>
  </si>
  <si>
    <t>施工内容及要求</t>
  </si>
  <si>
    <t>分值</t>
  </si>
  <si>
    <t>费用汇总</t>
  </si>
  <si>
    <t>数据中心</t>
  </si>
  <si>
    <t>传输汇聚管理链路，基础项；</t>
  </si>
  <si>
    <t>景区大数据平台</t>
  </si>
  <si>
    <t xml:space="preserve">景区游步道、旅游景点、停车场、餐饮点、住宿点、治安点、厕所等旅游服务设施的基础数据采集齐全
</t>
  </si>
  <si>
    <t>景区多国语言版官网</t>
  </si>
  <si>
    <t>满足评分标准信息化基础中1.5点要求：建有自有官方网站、建有面向游客的景区游览攻略、景区可达公共交通说明、虚拟旅游、视频展示、少儿（或特殊人群）专区等多功能官方网站（至少具备3种功能），内容丰富、具有四国语音、可通过景区官网、微信、微博查询景区旅游资讯和实时提示信息。</t>
  </si>
  <si>
    <t>景区微信公众号</t>
  </si>
  <si>
    <t>满足评分标准信息化基础中1.6点要求：设立运营正常的微信公共账号、官方微博等景区信息服务平台、建立预定渠道、制作预定内容、提高在线预订占比、完善预订效果。</t>
  </si>
  <si>
    <t>导游导览系统</t>
  </si>
  <si>
    <t>满足评分标准信息化服务中3.2点要求：可通过微信、APP 或其他形式手机端，获取景点讲解、导游导购等信息服务、可通过扫描二维码、蓝牙、定位等方式现场触发景区讲解、导游导购等信息服务。</t>
  </si>
  <si>
    <t>视频监控系统</t>
  </si>
  <si>
    <t>满足评分标准信息化管理中2.1点要求：游客可达区域视频监控覆盖，视频监控数据保留15天以上、高清视频质量，辨人辩物清晰可见。</t>
  </si>
  <si>
    <t>客流统计分析系统</t>
  </si>
  <si>
    <t>满足评分标准信息化管理中2.2点要求：实现入口、出口人流计数管理，在园游客总量实时统计，游客滞留热点地区人口密度监控，游客超限自动报警、通过门禁系统、红外成像或手机信令分析技术，实现对景区游客流量的实时监控、实现对景区出入口、游客滞留热点地区等的游客密度监测。</t>
  </si>
  <si>
    <t>无线WIFI系统</t>
  </si>
  <si>
    <t>满足评分标准信息化基础中1.2、1.3点要求：信号稳定、反应迅速、免费无线局域网覆盖景区所有游客可达区域、满足景区办公和游客基本商务活动需要。</t>
  </si>
  <si>
    <t>应急报警系统</t>
  </si>
  <si>
    <t>满足评分标准信息化基础中2.3点要求：设有救援求助信息公告牌、一建报警柱等设施。</t>
  </si>
  <si>
    <t>信息发布系统</t>
  </si>
  <si>
    <t>满足评分标准信息化服务中3.1、3.2点要求：向游客提供景区天气、空气质量、停车场空余状况、门票价格等服务信息、提供游客流量、拥挤程度（预计等候时长）、灾情险情、疏散渠道等应急信息、向游客公布景区内服务企业经营人员基本信息、游客评价等诚信信息、景区入口、游客集聚场地和主要活动区设立旅游信息发布提示设施设备。</t>
  </si>
  <si>
    <t>公共广播系统</t>
  </si>
  <si>
    <t>满足评分标准信息化基础中3.1点要求：设立景区内部广播系统，并覆盖全景区，声音清晰</t>
  </si>
  <si>
    <t>智慧停车系统</t>
  </si>
  <si>
    <t>满足评分标准信息化管理中2.4点要求：建立游客车辆车牌识别统计分析系统、建立景区停车场的泊车量统计系统。</t>
  </si>
  <si>
    <t>电子票务</t>
  </si>
  <si>
    <t xml:space="preserve">建立支持二代身份证、二维码等信息凭证的门禁系统或验证设施、景区内消费可通过刷卡支付
、景区内消费可通过移动端支付
</t>
  </si>
  <si>
    <t>消防预警系统</t>
  </si>
  <si>
    <t xml:space="preserve">建立火险、地址灾害等灾害自动探测报警系统
</t>
  </si>
  <si>
    <t>游客中心智能化</t>
  </si>
  <si>
    <t>游客中心基础项；</t>
  </si>
  <si>
    <t>合计</t>
  </si>
  <si>
    <t xml:space="preserve">一、数据中心
</t>
  </si>
  <si>
    <t>名称</t>
  </si>
  <si>
    <t>品牌</t>
  </si>
  <si>
    <t>技术参数</t>
  </si>
  <si>
    <t>单位</t>
  </si>
  <si>
    <t>数量</t>
  </si>
  <si>
    <t>全费用综合单价</t>
  </si>
  <si>
    <t>全费用综合合价</t>
  </si>
  <si>
    <t>标准服务器机柜</t>
  </si>
  <si>
    <t>图腾/华腾/大唐卫士</t>
  </si>
  <si>
    <t>600*1000*2000MM</t>
  </si>
  <si>
    <t>架</t>
  </si>
  <si>
    <t>核心网络交换机（外网）</t>
  </si>
  <si>
    <t>华为/华三/信锐</t>
  </si>
  <si>
    <t>1. 性能：交换容量≥598Gbps；转发性能≥222Mpps
2. 性能指标MAC地址表≥32K、路由表容量≥24K、ARP表项≥16K
3. 接口类型：≥24千兆电口(其中8千兆SFP)+4万兆SFP光口+1业务扩展槽，≥1个micro USB + 1USB
4. 硬件可靠：支持可热插拔模块电源冗余和可热插拔模块化风扇冗余
5. 支持横向虚拟化（≥9台设备，最大堆叠带宽≥160G）
6. 支持STP/RSTP/MSTP、支持RRPP
7. 支持DHCP Server/ DHCP Relay/ DHCP Snooping/ 
8. 支持WRR、WFQ、SP+WRR、WDRR、SP+WDRR、SP+WFQ
9. 支持本地端口镜像和远程端口镜像RSPAN
10. 支持支持静态路由、RIPv1/v2，RIPng、OSPFv1/v2，OSPFv3、BGP4，BGP4+ for IPv6、等价路由，策略路由
11. 支持VRRP/VRRPv3支持802.1X认证/集中式MAC地址认证、支持PORTAL认证、支持动态ARP检测，防止中间人攻击和ARP拒绝服务
12. 支持基于第二层、第三层和第四层的ACL；整机提供ACl条目数不小于3K条；
13. 符合IEEE 802.3az（EEE）节能标准、支持端口休眠，关闭没有应用的端口，节省能源</t>
  </si>
  <si>
    <t>台</t>
  </si>
  <si>
    <t>服务器（官网）</t>
  </si>
  <si>
    <t>华为/华三/联想</t>
  </si>
  <si>
    <t>1. 服务器外型：≥2U 机架式，标配原厂导轨； 
2. CPU型号：实配≥1颗3206R(1.9GHz/8核/11MB/85W) 
3. 内存功能：支持Advanced ECC、内存镜像、内存热备
4. 内存实配规格：≥16GB DDR4-2666P-R
5. 内存可扩展数量： 可扩展≥24个内存插槽，官方支持最大内存容量不小于3.0TB
6. 实配硬盘及托架: ≥2*600G 10K 硬盘。
7. 硬盘槽位: 支持前部≥25SFF，内部扩展≥8SFF，后部扩展≥ 3LFF + 4SFF 或者 最高支持前部≥12LFF，内部扩展≥4LFF，后部扩展≥ 4LFF+ 4SFF；实配8SFF拔硬盘槽位。
8. 阵列控制器：≥1个标配SAS RAID阵列卡（不占用PCIe扩展槽），支持RAID0/1/10/5/6/50/60，≥2GB缓存，支持缓存数据保护，且后备保护时间不受限制；
9. 启动盘可选项：支持双MicroSD和双M.2 SSD配置RAID1，作为虚拟化或者操作系统部署盘位。
10. PCI I/O插槽： 最多提供≥10个PCIE3.0插槽。
11. 网卡： 本次配置≥4个千兆电口
12. GPU：可配置≥3块双宽企业级GPU
13. 接口："≥5个USB3.0接口，最高可扩展至6个USB接口；
14. 标配1个VGA，可选配支持最高2个VGA接口；支持后部独立的管理端口；标配1个串口；
15. 冗余电源：实配≥1个550w白金版热插拔冗余电源，支持96%能效比的钛金级电源选件
16. 冗余风扇：热插拔冗余风扇
17. 工作温度：支持最高5-50°C标准工作温度
18. 嵌入式管理："配置≥1Gb独立的远程管理控制端口；配置虚拟KVM功能, 可实现与操作系统无关的远程对服务器的完全控制，包括远程的开机、关机、重启、更新Firmware、虚拟光驱、虚拟文件夹等操作，提供服务器健康日记、服务器控制台录屏/回放功能，能够提供电源监控，支持3D图形化的机箱内部温度拓扑图显示，可支持动态功率封顶。"
19. 嵌入式管理安全选项：嵌入式管理模块支持防火墙功能，可基于MAC地址，IP，主机名定义访问规则。
20. 其它安全选项："提供UEFI安全启动；支持中国标准TCM 1.0可信计算。可配置机箱入侵侦测，在外部打开机箱时提供报警功能。"
21. 售后服务：三年5x9下一工作日;</t>
  </si>
  <si>
    <t>服务器（票务系统）</t>
  </si>
  <si>
    <t>服务器（大数据管控平台）</t>
  </si>
  <si>
    <t>服务器（导游导览、微信号）</t>
  </si>
  <si>
    <t>防火墙</t>
  </si>
  <si>
    <t>华为/华三/山石网科</t>
  </si>
  <si>
    <t>1. 架构：采用非X86 64位多核高性能处理器和高速存储器; 内存≥2G；
2. 外形：≥1U机架
3. 性能：吞吐量≥3G，并发≥100W，新建≥3W；IPSec隧道≥750
4. 端口：≥2个千兆Combo+8个千兆电口+2 Bypass口
5. 存储：实配≥500GB硬盘
6. 支持路由/NAT模式、透明模式、混合模式、DPI bypass（含手动bypass、CPU/内存门限Bypass、特征库升级时的bypass）4种运行模式
7. 支持NAT、支持静态路由、RIP v1/2、OSPF、ISIS、BGP、策略路由等
8. 支持应用审计、数据/文件过来、带宽管理、入侵防御（IPS）、应用协议识别规则数量≥3400条； DOS/DDOS攻击防范
9. 基于病毒特征进行检测，实现病毒库手动和自动升级，报文流处理模式，实现病毒日志和报表,自带一年杀毒license；
10. 支持IPv6</t>
  </si>
  <si>
    <t>UPS</t>
  </si>
  <si>
    <t>科华/商宇/山特</t>
  </si>
  <si>
    <t>1、双变换纯在线式，20KVA；（含电池及配套材料）
2、输入电压范围：市电输入（相电压） 120~275Vac，整流输入频率范围：50/60±10%；
3、高输入功率因数＞0.99（10K为0.95），低输入电流谐波最大限度抑制了输入整流时所产生的谐波分量低至5%；
4、输出电压范围：L-N：220V±1％，；市电正常，自动同步跟踪；市电失败，本机50±0.05Hz；
5、旁路过载能力：105%～125%: 10 min后旁路；125%～150%: 1 min后旁路,＞150%：1S后旁路；
6、UPS整机效率＞96%；
7、面板采用LED显示UPS的运行状况、LCD中英文显示UPS的运行参数、整机工作状态；
8、兼容单相/三相输入，无需更改配电或进行任何设置；
9、标配RS232数据接口、继电器干接点通信、并可提供SNMP网络适配器接口，以实现局域网监控；
10、UPS标准配置紧急关机（EPO）功能；
11、输出电压有三个档位，分别为220V、230V、240V输出可调，无需更改其它硬件面板软件操作既可完成；
12、具备风机智能调速功能，风机转速随用户环境不同自动进行智能调速，满足不同环境、不同负载下的散热要求，降低系统的噪声。</t>
  </si>
  <si>
    <t>小计：</t>
  </si>
  <si>
    <t xml:space="preserve">二、景区大数据平台
</t>
  </si>
  <si>
    <t>数据采集融合</t>
  </si>
  <si>
    <t>定制</t>
  </si>
  <si>
    <t>1.通过数据采集实现从各个业务系统整合结构化、半结构化和非结构化数据（如图片、音频、视频）等异构数据。2.支持http、ftp、关系型数据库、nosql数据库等多种数据源和多数据结构、多种抽取方式。
3.支持全量导入及增量更新。
4.支持可预定的数据汇集策略。</t>
  </si>
  <si>
    <t>套</t>
  </si>
  <si>
    <t>消息总线进程去伪</t>
  </si>
  <si>
    <t>1.消息中间件，为数据流转提供支持。
2.要求数据节点支持master-slave集群部署方式，4节点集群支持60MB/s的吞吐量。</t>
  </si>
  <si>
    <t>数据安全策略</t>
  </si>
  <si>
    <t>1.基于平台安全框架，定制扩展安全策略 例如：黑、白名单。</t>
  </si>
  <si>
    <t>综合管控套件</t>
  </si>
  <si>
    <t>统领景区全部业务系统。基于先进理念的地图，引入"一张图"的概念，所有资源一张图管理、所有设备一张图控制、所有事件一张图显示，通过地图可对景区监控、WIFI、广播等进行统一管理</t>
  </si>
  <si>
    <t>H5端移动数据可视化套件</t>
  </si>
  <si>
    <t>可以通过微信号或者移动端H5方式授权帐号进行访问数据可视化分析系统，提供移动端的访问能力。</t>
  </si>
  <si>
    <t xml:space="preserve">三、景区多国语言版官网
</t>
  </si>
  <si>
    <t>多国语言景区旅游门户网站</t>
  </si>
  <si>
    <t>国家4A级景区标准开发：含1、景点导览（含：虚拟旅游） 
2、产品预订（含：线上购票） 
3、旅游服务（含：交通线路、景区动态、旅游攻略、美食餐饮、旅游住宿、休闲娱乐、特产购物、景区舒适度）    
4、产业合作
5、文创教育
6、招聘信息
7、投诉建议
8、抱团预约
9、中文/英文双语
10、手机网站</t>
  </si>
  <si>
    <t>四、景区微信公众号</t>
  </si>
  <si>
    <t xml:space="preserve">国家4A级景区标准开发：含1、景区信息（含：景点介绍、旅游攻略、景区导览、虚拟游） 
2、旅游服务（含：景区舒适度、景区导航、停车场信息、招商合作、微信认证） 
3、最美景区（含：门票预定、个人信息、我的订单）    </t>
  </si>
  <si>
    <t>五、导游导览系统</t>
  </si>
  <si>
    <t>电子导览图</t>
  </si>
  <si>
    <t>电子导览图包括旅游景区的手绘地图，以及旅游景区内景点的文字介绍及语音讲解，并且加入实时导航等功能。让游客轻松实现走到哪听到哪，全面了解景点背后的故事，导览还能推荐建筑游、文艺游、经典游等多种游玩路线，并提供洗手间、餐厅、商店、景点及其他服务设施的精准查询，满足景区内游客吃住行游购娱的全面需求。</t>
  </si>
  <si>
    <t>导览信息点</t>
  </si>
  <si>
    <t>提供二维码语音导览系统软件，该软件提供每个景点不同的二维码张贴在各个景区的相关景点处，游客在游览景区过程中只需要使用微信扫一扫感兴趣的景点二维码，关注微信公众号，就可以听到该景点的语音解说和查看景点详细信息。</t>
  </si>
  <si>
    <t>个</t>
  </si>
  <si>
    <t>虚拟游信息点</t>
  </si>
  <si>
    <t>对景点进行720度全景虚拟游拍摄，平台实现线上虚拟旅游服务，通过虚拟游，为游客预先了解旅游目的地提供服务。将讲解词通过专业的录音员讲解录制并嵌入720系统里</t>
  </si>
  <si>
    <t>六、视频监控系统</t>
  </si>
  <si>
    <t>枪型网络摄像机</t>
  </si>
  <si>
    <t>海康威视/大华/天地伟业</t>
  </si>
  <si>
    <t>400万 1/2.7" CMOS 红外阵列筒型网络摄像机
最低照度: 彩色：0.005 Lux @（F1.2，AGC ON），0 Lux with IR
宽动态: 120 dB
焦距&amp;视场角: 4 mm，水平视场角：79°（2.8 mm，6 mm，8 mm，12 mm可选）
红外距离: 最远可达30 m
最大图像尺寸: 2560 × 1440
视频压缩标准: 主码流：H.265/H.264
网络存储: 支持NAS（NFS，SMB/CIFS均支持）
网络: 1个RJ45 10 M/100 M自适应以太网口
音频: 1个内置麦克风
产品尺寸: 186.6 × 93.5 × 92.9 mm
包装尺寸: 235 × 120 × 125 mm
设备重量: 660 g
带包装重量: 880 g
存储温湿度: -30 ℃~60 ℃；湿度小于95%(无凝结)
启动和工作温湿度: -30 ℃~60 ℃，湿度小于95%（无凝结）
电流及功耗: DC：12 V，0.33 A，最大功耗：4.0 W;
供电方式: DC：12 V ± 25%，支持防反接保护
电源接口类型: Ø5.5 mm圆口
防护: IP66</t>
  </si>
  <si>
    <t>警戒枪机</t>
  </si>
  <si>
    <t>400万 星光级 1/3" CMOS 智能筒型网络摄像机
采用深度学习硬件及算法，支持越界侦测，区域入侵侦测，进入区域侦测和离开区域侦测，支持联动闪光报警灯，联动声音报警
最低照度: 彩色：0.005 Lux @（F1.2，AGC ON），0 Lux with IR
宽动态: 120 dB
焦距&amp;视场角:
4 mm，水平视场角：79°，垂直视场角：42.4°，对角线视场角：93.3°
6 mm，水平视场角：49.1°，垂直视场角：26.3°，对角线视场角：57.2°
8 mm，水平视场角：37.5°，垂直视场角：20.7°，对角线视场角：43.3°
12 mm，水平视场角：23.4°，垂直视场角：13.2°，对角线视场角：26.8°
红外距离: 最远可达50 m
波长范围: 850 nm
防补光过曝: 支持
闪光报警: 支持
最大图像尺寸: 2560 × 1440
视频压缩标准: 主码流：H.265/H.264
网络存储: 支持NAS（NFS，SMB/CIFS均支持），支持Micro SD(即TF卡)/Micro SDHC/Micro SDXC卡（最大256 GB），断网本地录像存储及断网续传，配合海康黑卡支持SD卡加密及SD卡状态检测
报警: 1路输入，1路输出（报警输出最大支持DC24 V，1 A或AC110 V，500 mA）
音频: 1路输入（Line in）：2芯端子；1路输出（Line out）：2芯端子，1个内置麦克风，1个内置扬声器
复位: 支持
网络: 1个RJ45 10 M/100 M自适应以太网口
启动及工作温湿度: -30 ℃~60 ℃，湿度小于95%（无凝结）
供电方式: DC：12 V ± 25%，支持防反接保护
电流及功耗: DC：12 V，0.84 A，最大功耗：10 W
电源接口类型: Ø5.5 mm圆口
产品尺寸: 93.3 × 87.7 × 181.3 mm
包装尺寸: 235 × 120 × 125 mm
设备重量: 650 g
带包装重量: 870 g
防护: IP67</t>
  </si>
  <si>
    <t>警戒枪机电源</t>
  </si>
  <si>
    <t>12V/2A圆头、两端带线式，国标，输入线长500mm，输出线长1000mm</t>
  </si>
  <si>
    <t>支架</t>
  </si>
  <si>
    <t>厚度:2.0mm （含抱箍）
高度：75mm   长宽：120mm*98mm
独立内盒包装</t>
  </si>
  <si>
    <t>监控电源</t>
  </si>
  <si>
    <t>12V/1A圆头、插墙式，国标，输出线长1500mm</t>
  </si>
  <si>
    <t>球机</t>
  </si>
  <si>
    <t>【400万像素7寸红外智能警戒球机】
支持深度学习算法，提供精准的人车分类侦测、报警、联动跟踪
支持声光警戒：报警联动白光闪烁报警和声音报警，声音内容可选
支持区域入侵侦测、越界侦测、进入区域侦测和离开区域侦等智能侦测并联动跟踪
支持切换为人脸抓拍模式，最大同时抓拍5张人脸
内置扬声器：功率5w；30m不低于60dB
采用高效补光阵列，低功耗，红外补光150m
内置加热玻璃，有效除雾
传感器类型: 1/2.8＂ progressive scan CMOS
最低照度: 彩色：0.005Lux @ (F1.6，AGC ON)；黑白：0.001Lux @(F1.6，AGC ON) ；0 Lux with IR
宽动态: 120dB超宽动态
焦距: 4.8-110 mm,23倍光学变倍
视场角: 55° to 2.7° (广角-望远)
水平范围: 360°
垂直范围: -15°-90°(自动翻转)
水平速度: 水平键控速度：0.1°-160°/s,速度可设;水平预置点速度：240°/s
垂直速度: 垂直键控速度：0.1°-120°/s,速度可设;垂直预置点速度：200°/s
主码流帧率分辨率: 50Hz:25fps (2560×1440); 60Hz:30fps (2560×1440)
视频压缩标准: H.265,H.264,MJPEG
网络存储: NAS (NFS, SMB/ CIFS), ANR
支持萤石接入
网络接口: RJ45网口，自适应10M/100M网络数据
SD卡扩展: 支持Micro SD(即TF卡)/Micro SDHC/Micro SDXC卡,最大支持256G
报警输入: 2路报警输入
报警输出: 1路报警输出
音频输入: 1路音频输入
音频输出: 1路音频输出
红外照射距离: 150米
报警灯: 30米
供电方式: AC24V
电源接口类型: 甩线
电流及功耗: 42W max（其中加热10W，补光灯18W max）
工作温湿度: -30℃-65℃,湿度小于90%
恢复出厂设置: 支持
除雾: 加热玻璃除雾
尺寸: φ220mm×363.3mm
重量: 5Kg
防护: IP66</t>
  </si>
  <si>
    <t>球机支架</t>
  </si>
  <si>
    <t>吊装支架/200mm/白色喷塑</t>
  </si>
  <si>
    <t>36盘位存储</t>
  </si>
  <si>
    <t>36盘位磁盘阵列，1024Mbps接入带宽，2个千兆数据网口，1个千兆管理网口，支持视频流和图片、视频文件进行混合直写存储，4U机架式36盘位，冗余电源，支持SATA硬盘，64位多核处理器，4GB高速缓存（可扩展到32GB），支持RAID 0、1、3、5、6、10、50，60、JBOD模式，网络协议：RTSP/ONVIF/PSIA/SIP（GB/T28181），必须配loT硬盘</t>
  </si>
  <si>
    <t>硬盘</t>
  </si>
  <si>
    <t>希捷、西数</t>
  </si>
  <si>
    <t>4T,7200RPM,3.5寸,SATA</t>
  </si>
  <si>
    <t>块</t>
  </si>
  <si>
    <t>视频综合管理平台</t>
  </si>
  <si>
    <t>提供系统内的组织、人员、车辆、用户、角色、认证、区域等的配置和管理。已包含：图上监控、事件联动、视频网管。
对前端编码设备进行集中管理，并提供视频预览、云台控制、录像回放、图片查看等应用。
提供客流人数、客流密度等不同自定义区域维度（日、周、月、季、年、自定义时间）的数据报表统计
游客兴趣分布：各统计组（今日）(去掉停留时长)
年龄统计：各年龄段男女占比
性别统计：男女各年龄段占比
服务器配置：
4210×1/64G DDR4/600G 10K  SAS×4(RAID_1)/SAS_HBA/1GbE×2/550W(1+1)/2U/16DIMM
2U双路标准机架式服务器
CPU：1颗Xeon® Silver 4210（10核，2.2GHz）
内存：32G*2 DDR4，16根内存插槽，最大支持扩展至2TB内存
硬盘：4块600G 10K 2.5寸 SAS硬盘
阵列卡：SAS_HBA卡, 支持RAID 0/1/10
PCIE扩展：最大可支持6个PCIE扩展插槽
网口：2个千兆电口
其他接口：1个RJ45管理接口，4个USB 3.0接口，1个VGA接口
电源：标配550W（1+1）高效铂金CRPS冗余电源
机箱规格：87.8mm(高)x 448mm(宽)x729.8mm(深)
设备重量：约26KG（含导轨）
操作系统：HIK OS</t>
  </si>
  <si>
    <t>超五类网线</t>
  </si>
  <si>
    <t>清华同方/普天天际/大唐电信</t>
  </si>
  <si>
    <t>超五类达标一箱300米</t>
  </si>
  <si>
    <t>箱</t>
  </si>
  <si>
    <t>防水箱</t>
  </si>
  <si>
    <t>国产</t>
  </si>
  <si>
    <t>300*400*200</t>
  </si>
  <si>
    <t>24光口交换机</t>
  </si>
  <si>
    <t>1. 性能：交换容量≥256Gbps；转发性能≥78Mpps
2. 接口类型：≥24个GE端口，≥4个千兆SFP口（非复用）
3. 支持802.1Q (最大4K个VLAN)、支持基于协议的VLAN、IP子网的VLAN、MAC的VLAN
4. 支持静态路由、RIP、支持IPv6静态路由、双协议栈
5. 支持STP/RSTP/MSTP
6. 支持Diff-Serv QoS、WRR/HQ-WRR等队列调度机制、802.1p、DSCP优先级映射；
7. 支持二层、三层、四层ACL、支持IPv4、IPv6 ACL、支持VLAN ACL；
8. 支持IP＋MAC+PORT+VLAN绑定、SAVI 源地址有效性验证、防Ddos攻击、CPU防攻击
9. 支持≥6KV端口防雷</t>
  </si>
  <si>
    <t>接入交换机</t>
  </si>
  <si>
    <t>1. 性能：交换容量≥256Gbps；转发性能≥30Mpps
2. 接口类型：≥8个GE端口，≥2个千兆SFP口（非复用）
3. 支持802.1Q (最大4K个VLAN)、支持基于协议的VLAN、IP子网的VLAN、MAC的VLAN
4. 支持静态路由、RIP、支持IPv6静态路由、双协议栈
5. 支持STP/RSTP/MSTP
6. 支持Diff-Serv QoS、WRR/HQ-WRR等队列调度机制、802.1p、DSCP优先级映射；
7. 支持二层、三层、四层ACL、支持IPv4、IPv6 ACL、支持VLAN ACL；
8. 支持IP＋MAC+PORT+VLAN绑定、SAVI 源地址有效性验证、防Ddos攻击、CPU防攻击
9. 支持≥6KV端口防雷</t>
  </si>
  <si>
    <t>光模块</t>
  </si>
  <si>
    <t>光模块-SFP-GE-单模模块-(1310nm,10km,LC)</t>
  </si>
  <si>
    <t>对</t>
  </si>
  <si>
    <t>立杆</t>
  </si>
  <si>
    <t>3.5米含基础地笼（含AP部分）</t>
  </si>
  <si>
    <t>LCD拼接屏</t>
  </si>
  <si>
    <t>LCD液晶显示单元；京东方面板
尺寸:46英寸；拼缝：3.5mm
分辨率 ：1920 × 1080@60 Hz（向下兼容）；
视角：垂直上下178°,水平左右178°(CR≥10)；
响应时间：8ms(G to G)；
对比度：1200:1；
亮度：500cd/㎡；
输入接口：HDMI × 1, DVI × 1, VGA × 1, CVBS × 1, USB × 1
功耗：≤ 111 W；
电源要求：100～240 VAC, 50/60 Hz；
寿命：≥60000 小时；
运行温度和湿度： 0℃～40℃，10%～80% RH（无冷凝水）；
边框宽度：2.3mm（左/上），1.2mm（右/下）
外形尺寸：1022.18 (W) mm × 576.77 (H) mm × 73.80 (D) mm；
毛重（含包装和配件盒）：50.28 ± 0.5 kg（双包）27.37 ± 0.5 kg（单包）</t>
  </si>
  <si>
    <t>拼接屏支架</t>
  </si>
  <si>
    <r>
      <t>新型模块化框架*</t>
    </r>
    <r>
      <rPr>
        <sz val="10"/>
        <color indexed="8"/>
        <rFont val="宋体"/>
        <family val="0"/>
      </rPr>
      <t>3+新型模块化底座*1</t>
    </r>
  </si>
  <si>
    <t>解码器</t>
  </si>
  <si>
    <t>高清视音频解码器，采用Linux操作系统，运行稳定可靠
输入接口：支持一路VGA和一路DVI接入
输出接口：支持12路HDMI和6路BNC输出，HDMI（可以转DVI-D）（奇数口）输出分辨率最高支持4K（3840*2160@30HZ）
编码格式：支持H.265、H.264、MPEG4、MJPEG等主流的编码格式；
封装格式：支持PS、RTP、TS、ES等主流的封装格式；
音频解码：支持G.722、G.711A、G.726、G.711U、MPEG2-L2、AAC音频格式的解码；
解码能力：支持12路1200W，或24路800W，或36路500W，或60路300W，或96路1080P及以下分辨率同时实时解码；
画面分割：支持1、2、4、6、8、9、10、12、16、25、36画面分割显示。
网络接口：2光口，2电口
音频接口：支持12路音频输出，1路对讲输入，1路对讲输出
串行接口：一个标准232接口（RJ45）、一个标准485接口
报警接口：8路报警输入，8路报警输出
产品尺寸：440mm(宽)×80mm(高)×311mm(深)</t>
  </si>
  <si>
    <t>线缆包</t>
  </si>
  <si>
    <t>15米HDMI线缆</t>
  </si>
  <si>
    <t>管理电脑</t>
  </si>
  <si>
    <t>联想/戴尔/惠普</t>
  </si>
  <si>
    <t>I5\4G\500G\集成显卡</t>
  </si>
  <si>
    <t>三联操作台</t>
  </si>
  <si>
    <t>宽2400x深900x高750</t>
  </si>
  <si>
    <t>电源线</t>
  </si>
  <si>
    <t>RVV2*1.5</t>
  </si>
  <si>
    <t>米</t>
  </si>
  <si>
    <t>12芯单模光缆</t>
  </si>
  <si>
    <t>12芯（监控2芯、AP2芯、闸机2芯、广播2芯，4芯备用）</t>
  </si>
  <si>
    <t>室外落地信息箱</t>
  </si>
  <si>
    <t>高1米宽0.6深0.6米内部含支架模块架，风扇散热；</t>
  </si>
  <si>
    <t>PVC管</t>
  </si>
  <si>
    <t>25管</t>
  </si>
  <si>
    <t>辅材</t>
  </si>
  <si>
    <t>辅材、辅料、水晶头、跳线尾纤、施工耗材工具；</t>
  </si>
  <si>
    <t>批</t>
  </si>
  <si>
    <t>七、客流统计分析系统</t>
  </si>
  <si>
    <t>客流统计摄像机（垂直双目）</t>
  </si>
  <si>
    <t>1/3”CMOS双目智能客流统计网络摄像机
客流统计: 支持客流量统计功能，对进入,离开以及经过的人员进行数量统计，并可显示及输出日、周、月、年统计报表
数据上传: 客流数据支持E-HOME、HTTP协议主动上传
数据存储: 内置flash存储，支持断网续传
镜头:
2.8mm 水平视场角：93.76°,垂直视场角：69.24°，对角视场角：120.38°
2mm 水平视场角：115.45°,垂直视场角：88.42°，对角视场角：142.94°
最大图像尺寸:640 ×480
视频压缩标准:H.264
通讯接口: 1 个RJ45 10M / 100M 自适应以太网口,1个RS-485接口
报警接口: 一个输入,一个输出
工作温度和湿度:-10℃~40℃,湿度小于95%(无凝结)
电源供应:DC12V/POE802.3af
功耗:7W MAX
尺寸(mm):194×70.2×35.8
重量:271g</t>
  </si>
  <si>
    <t>吊装支架</t>
  </si>
  <si>
    <t>3.5米含基础地笼</t>
  </si>
  <si>
    <t>RVVP2*1.5</t>
  </si>
  <si>
    <t>八、无线WIFI系统</t>
  </si>
  <si>
    <t>无线控制器</t>
  </si>
  <si>
    <t>1、千兆以太网口数≥4个；并需提供1个RJ-45Console管理口，USB接口数≥2，用于外接硬件设备；
2、为保证后续网络扩容单台设备最大可支持管理AP数≥600
3、无线AC内置认证服务器，支持微信认证、短信认证、二维码审核认证，方便员工及患者便捷上网，同时将认证信息保存在本地无线AC上，保证用户身份信息数据安全性以及认证接入的稳定性
4、无线AC内置网管平台，支持接入终端操作系统智能识别，能识别安卓、ios、windows移动终端、windowsPC、MACPC等接入终端；
5、支持不低于6级的AP分组管理，实现院区、楼栋、楼层等的精细化管理，方便AP设备的管理维护
6、为了更好的进行无线网络后期维护，需要支持关联或导入建筑图实现所有AP的可视化维护，直观显示每个AP的实际部署位置、AP在线状态、实时流量等信息，方便管理员实时了解网络健康状态
7、支持运维人员在内网或者外网通过手机APP即可实现实时查看网络运行状态、网络配置修改、账号新建、管理员审核、网络实时告警等；
8、为了预防办公Wi-Fi安全风险，需要支持对防钓鱼Wi-Fi、私接无线路由器的实时检测、告警及反制</t>
  </si>
  <si>
    <t>AP授权</t>
  </si>
  <si>
    <t>AP接入授权，每增加一个管理的AP数量</t>
  </si>
  <si>
    <t>室外无线接入AP</t>
  </si>
  <si>
    <t>1、802.11acwave2协议，兼容802.11a/b/g/n/ac协议，支持2.4G和5G同时工作；
2、支持2x2MIMO，2.4G最大传输速率≥400Mbps，5G最大传输速率≥867Mbps，整机最大传输速率≥1267Mbps
3、支持内置定向天线，无需外接天线即可实现远距离覆盖
4、千兆以太网口≥2个，千兆SFP光口≥1个；1个micro-usb管理口;IP防护等级≥68
5、支持蓝牙串口管理，可以通过蓝牙连接即可登录到设备管理后台实现远程调试
6、支持100%胖瘦一体化，无需通过软件升级的方式即可在廋AP和胖AP互相转换，以适应部署需求
7、支持802.1x、Portal、MAC地址认证、CA证书认证、WAPI、二维码审核认证、微信认证、短信认证、APP认证、临时访客账号、Facebook、802.1xWEP、WPA、WPA2等认证方式；
9、支持接入点VPN功能，可以跨互联网与异地的无线控制器建立加密通信隧道，实现加密远程访问</t>
  </si>
  <si>
    <t>24口千兆交换机</t>
  </si>
  <si>
    <t>8口千兆交换机</t>
  </si>
  <si>
    <t>1000M 以太网网口防雷器</t>
  </si>
  <si>
    <t>室外专用网口防雷器</t>
  </si>
  <si>
    <t>30W防雷加强千兆PoE注入器</t>
  </si>
  <si>
    <t>强制供电型，30W防雷加强千兆PoE注入器</t>
  </si>
  <si>
    <t>20管</t>
  </si>
  <si>
    <t>九、应急报警</t>
  </si>
  <si>
    <t>一键报警柱</t>
  </si>
  <si>
    <t>一键式紧急报警柱（带支架），200w像素视频采集，支持红外补光，支持语音对讲、广播；支持远程开锁；支持公网传输ehome;支持双网口，内置8口交换机； IP65
尺寸(mm)：450（W）*500（D）*4500（H）
带一个球机【400万像素7寸红外智能警戒球机iDS-2DE74BCYX-ASW】
支持深度学习算法，提供精准的人车分类侦测、报警、联动跟踪
支持声光警戒：报警联动白光闪烁报警和声音报警，声音内容可选
支持区域入侵侦测、越界侦测、进入区域侦测和离开区域侦等智能侦测并联动跟踪
支持切换为人脸抓拍模式，最大同时抓拍5张人脸
内置扬声器：功率5w；30m不低于60dB
采用高效补光阵列，低功耗，红外补光150m
内置加热玻璃，有效除雾
传感器类型: 1/2.8＂ progressive scan CMOS
最低照度: 彩色：0.005Lux @ (F1.6，AGC ON)；黑白：0.001Lux @(F1.6，AGC ON) ；0 Lux with IR
宽动态: 120dB超宽动态
焦距: 4.8-110 mm,23倍光学变倍
视场角: 55° to 2.7° (广角-望远)
水平范围: 360°
垂直范围: -15°-90°(自动翻转)
水平速度: 水平键控速度：0.1°-160°/s,速度可设;水平预置点速度：240°/s
垂直速度: 垂直键控速度：0.1°-120°/s,速度可设;垂直预置点速度：200°/s
主码流帧率分辨率: 50Hz:25fps (2560×1440); 60Hz:30fps (2560×1440)
视频压缩标准: H.265,H.264,MJPEG
网络存储: NAS (NFS, SMB/ CIFS), ANR
支持萤石接入
网络接口: RJ45网口，自适应10M/100M网络数据
SD卡扩展: 支持Micro SD(即TF卡)/Micro SDHC/Micro SDXC卡,最大支持256G
报警输入: 2路报警输入
报警输出: 1路报警输出
音频输入: 1路音频输入
音频输出: 1路音频输出
红外照射距离: 150米
报警灯: 30米
供电方式: AC24V
电源接口类型: 甩线
电流及功耗: 42W max（其中加热10W，补光灯18W max）
工作温湿度: -30℃-65℃,湿度小于90%
恢复出厂设置: 支持
除雾: 加热玻璃除雾
尺寸: φ220mm×363.3mm
重量: 5Kg</t>
  </si>
  <si>
    <t>中心管理机</t>
  </si>
  <si>
    <t>10.1寸触摸屏紧急报警管理机；集成视频查看、双向对讲、呼叫前端等功能，用于管理前端一键求助报警产品。
支持1080P视频显示，支持H.264/H.265解码，支持最大128G Micro SD卡存储；
支持4路开关量输入，4路继电器输出；支持VGA、HDMI同源输出；
支持1路3.5mm音频输入，1路3.5mm音频输出；
话柄、鹅颈话筒杆可拆卸，支持DC12V、PoE(IEEE 802.3 at/af)供电。
当管理前端紧急报警设备数量超过48路，或者需多中心分级管理，加配sip服务对讲管理软件</t>
  </si>
  <si>
    <t>紧急报警管理软件</t>
  </si>
  <si>
    <t>可视对讲管理软件；支持管理999路设备；
主要实现对讲设备的统一管理与控制。
应用场景：使用在管理机管理的前端紧急报警设备数量大于48路，或/且在广域网下使用时需增加软件</t>
  </si>
  <si>
    <t>地基</t>
  </si>
  <si>
    <t>水泥浇筑；</t>
  </si>
  <si>
    <t>十、信息发布系统</t>
  </si>
  <si>
    <t>游客中心</t>
  </si>
  <si>
    <t>触控一体机（卧式、立式）</t>
  </si>
  <si>
    <t>I3/4G/120G 电容屏</t>
  </si>
  <si>
    <t>室内LED屏</t>
  </si>
  <si>
    <t>室内p2.5全彩LED屏</t>
  </si>
  <si>
    <t>京东方/海佳彩亮/强力巨彩</t>
  </si>
  <si>
    <t>宽5.76，高2.08屏幕净尺寸</t>
  </si>
  <si>
    <t>平米</t>
  </si>
  <si>
    <t>接收卡</t>
  </si>
  <si>
    <t>1.单卡支持16组和32组数据输出模式；
2.单卡自带16个HUB75  16P接口；
3.单卡带载像素128*1024/256*512。
4.支持逐点亮色度校正、多批次、亮暗线调节和显示屏效果调节等功能，与3D控制器搭配支持3D效果；
5.支持接收卡预存画面和保留最后一帧设置；
6.支持灯板flash管理；
7.支持5pin液晶模块；
8.支持千兆网，可通过网线直接连接PC端进行调试和显示；
9.支持接收卡参数及程序包回读；
接收卡具有与灯板一致的电源接口；</t>
  </si>
  <si>
    <t>张</t>
  </si>
  <si>
    <t>视频拼接器</t>
  </si>
  <si>
    <t>1.支持多达 5 路输入接口，包括 1 路 DVI，1 路 HDMI1.3，1 路 VGA，1 路 USB 播放，1 路 CVBS，1 路选配扩展子卡。
2.支持窗口位置、大小调整及窗口截取功能。
3.扩展子卡安装后支持使用鼠标或键盘进行控制和手机电脑等无线投屏。
4.支持输入源一键切换。
5.支持外置独立音频。
6.支持 DVI、HDMI 的输入分辨率预设及自定义调节。
7.支持画面一键全屏缩放、点对点显示、自定义缩放三种缩放模式。
8.支持快捷点屏，简单操作即可完成屏体配置。
9.支持 4 个网口输出，最大带载 260 万像素，最大宽度 3840 像素，最大高度 1920 像素。
10.支持创建 6 个用户场景作为模板保存，可直接调用，方便使用。
11.支持通过 RS232 协议连接中控设备。
12.支持屏体参数调整，例如亮度、Gamma 等
13.一个直观的 LCD 显示界面，清晰的按键灯提示，简化了系统的控制</t>
  </si>
  <si>
    <t>功放</t>
  </si>
  <si>
    <t>VOKON/SONBS/BK</t>
  </si>
  <si>
    <t>功率70W
功耗100W
灵敏度线路250mV话筒2mV
音调Bass：±10dBat100HzTreble：±10dBat10Hz
信噪比线路70dB话筒66dB
输出70V/100V/4-16Ω
频率100HZ-18KHZ
失真度＜1%
输入电源AC220-240V/50-60Hz
尺寸484×366×44mm
重量6.7Kg</t>
  </si>
  <si>
    <t>防水音柱</t>
  </si>
  <si>
    <t>额定功率：20W
最大功率：40W
定压输入：70/100V
灵敏度：91dB
频率响应：90-16000H
扬声器：4”×1，2.5''×1
外部尺寸：365×148×126mm
材料：铝合金
重量：1.7KG</t>
  </si>
  <si>
    <t>只</t>
  </si>
  <si>
    <t>包边</t>
  </si>
  <si>
    <t>黑色不锈钢包边5CM</t>
  </si>
  <si>
    <t>平方</t>
  </si>
  <si>
    <t>信号线/电源线</t>
  </si>
  <si>
    <t>屏内超五类国标信号线/2.5电缆线 分组线</t>
  </si>
  <si>
    <t>控制主机</t>
  </si>
  <si>
    <t>十一、公共广播系统</t>
  </si>
  <si>
    <t>草坪音响（20W）</t>
  </si>
  <si>
    <t>额定功率:20W
最大功率:40W
定压输入:70/100V
灵敏度：94dB
频率响应：120-16KHz
扬声器：5〞+1/4〞防水同轴
尺寸（mm）：200×210×210
重量（kg）：3.0±0.3</t>
  </si>
  <si>
    <t>室外防水音柱（20W）</t>
  </si>
  <si>
    <t>额定功率：20W
最大功率：40W
定压输入：70/100V
灵敏度：91dB
频率响应：90-16000Hz
扬声器：4”×1，2.5''×1
外部尺寸：365×148×126mm
材料：铝合金
重量：1.7KG</t>
  </si>
  <si>
    <t>IP网络触摸屏服务器（17寸）</t>
  </si>
  <si>
    <t>屏幕尺寸：17英寸
幕颜色：TFT24位真彩色
操控方式：1920×1080分辨率液晶电阻式（五线）触摸屏
标准接口：外置RJ45标准接口1个，100M/1000M网口1个，USB口6个，内置串口6个，并口1个，VGA1个
支持协议：TCP/IP,UDP,IGMP，FTP，ICMP,ARP,支持跨网关跨路由配置，具有脱机功能
主板：IntelNM10芯片组，X86架构
标准接口：1×PS/2接口；2×串口；1×并口；1×VGA
内存：DDR38G
网卡：REALTEK集成网卡
显卡：INTEL集成显卡
声卡：REALTEK集成声卡，支持2/4/5.1声道输出，高清音频
CPU：IntelG4560U处理器
存储容量：SSD固态硬盘
传输速率：10/100Mbps
音频模式：网络数据包，CD音质
工作温度：-20℃～+60℃
工作湿度：10%～90%
功耗：≤500W
电源：AC110～240V/50Hz
尺寸：484×308×308（MM）
重量：16Kg</t>
  </si>
  <si>
    <t>IP广播系统软件</t>
  </si>
  <si>
    <t>系统软件支持Windows2000、WINDOWS2003、WindowsXP、Windows7等多个系统平台。
广播系统管理和控制软件、安装于网络广播控制中心或计算机，是广播系统数据交换、系统运行和功能操作的综合管理平台。
件是整个系统的运行核心，统一管理系统内所有音频终端，包括寻呼话筒、对讲终端、广播终端和消防接口设备，实时显示音频终端的IP地址、在线状态、任务状态、音量等运行状态。
支撑各音频终端的运行，负责音频流传输管理，响应各音频终端播放请求和音频全双工交换，具备终端管理、用户管理、节目播放管理、音频文件管理、录音存贮、内部通讯调度处理等功能。
管理节目库资源，为所有音频终端器提供定时播放和实时点播媒体服务，响应各终端的节目播放请求，为各音频工作站提供数据接口服务。
服务器软件支持第三方平台嵌入式开发，提供SDK第三方软件开发包，实现与大系统、大平台的系统整合。
具有自动音乐打铃、定时节目播放、音频实时采播，可以实现定时定点定区域定曲目播放，实现无人值守功能，系统能根据广播音频信号的有无可以自动关闭、开启各个节点上的功放。
提供全双工语音数据交换，响应各对讲终端的呼叫和通话请求，支持一键呼叫、一键对讲、一键求助、一键报警等通话模式，支持自动接听、手动接听，支持自定义接听提示音。
支持多种呼叫策略，包括呼叫等待、呼叫转移、无人接听提醒，支持时间策略和转移策略自定义设置。
支持终端短路输入联动触发，可任意设置联动触发方案和触发终端数量，触发方案包括短路输出、音乐播放、巡更警报等。
编程定时任务，支持编程多套定时方案，支持选择任意终端和设置任意时间。
系统可以同时向各个网络节点传送多路音频，可以外接传统音源信号与文件音源相结合的形式进行传输，即每路音频所占用带宽不大于100KBPS，软件支持WINDOWS支持的所有音频格式（MP3、WAV等）。
客户端分控软件利用IP网络（局域网、广域网）远程登录到服务器，实现远程管理。主要完成音频实时采播、节目资源管理和定时编排播放功能，通过授权在分控软件上可以直接对服务器的广播定时任务进行编辑、修改。将话筒接入工作站分控电脑声卡，可以实时采集压缩后广播到各数字音频终端，不需广播主控室人工干预；远程管理服务器的节目库，可以将制作的音频节目上传，远程添加删除文件。
能实现断网定时播放定时任务功能，同时能将IP网络定时任务文件定时更新到各IP终端机本地自带的SD卡中，确保IP终端本地的定时任务及时更新。</t>
  </si>
  <si>
    <t>IP网络寻呼对讲话筒（触屏版）</t>
  </si>
  <si>
    <t>桌面式设计，自带7英寸电容触摸屏控制。人性化操作界面，显示清晰，触感灵敏。无操作时进入休眠、低功耗省电状态
采用嵌入式计算机技术和DSP音频处理技术设计；采用高速工业级芯片，启动时间小于1s。
支持呼叫分区及多个分区，呼叫全区广播；支持直接操作呼叫或对讲任意终端；支持直接操作监听（环境监听）任意终端根据实际环境，监听距离达到5m。
支持全双工双向对讲功能，自带网络回声消除模块；IP终端之间实现两两双向对讲，网络延时低于40ms；同时网络回声啸叫彻底抑制。
内置MP3解码模块，能显示歌曲名称，支持上一曲、下一曲、播放、暂停、停止、单曲循环、全部循环等播放功能，便于操作控制。
支持求助信号铃声、闪灯提示，一键接受求助、对讲功能，同时也可以支持免提通话和接收广播，实现快速链接。
带有一个紧急预警按钮，当有紧急突发事件时，按下此按钮就及时启动广播预警。
内置1路网络硬件音频解码模块，支持TCP/IP、UDP、IGMP(组播)协议，实现网络化传输16位CD音质的音频信号。
置5W全频高保真扬声器输出，实现双向通话和网络监听。
一路音频线路输出，外扩功率放大器；一路音频线路输入，提供多音源传输。
本终端设有话筒与线路的优先输出调节旋钮，可调节为话筒为最高优先或话筒与线路同级别输出。
一路报警触发短路输出，级联外扩警示设备或控制门禁；一路短路输入，可以用作触发预置语音提示（或报警），亦可用于控制门禁联动输入短路信号。</t>
  </si>
  <si>
    <t>机架式网络解码终端</t>
  </si>
  <si>
    <t>2U标准机箱设计，铝合金面板，美观实用。
设备采用工业级双核处理芯片（ARM+DSP），启动时间小于1S。
内置网络IP解码模块可实时播网络音乐及呼叫功能；采集播放和呼叫功的网络延时时间小于30mS。
2路话筒输入，2路线路输入，1路线路输出，每路都设有独立音量调节。
终端设有3级优先功能，MIC1设为最高优先级。网络为第二级优秀，MIC2、AUX1、AUX2为第三级优先
设有一路短路输入，二路短路输出接口，便于用户扩展。
设有一路DC24V强切电源备用接口，供于用户选配扩展
设有一路AC220V电源接口输出，最大输出率可达3KW，输出插座采用万能接口，适用各种插头。
后控电源设有多种唤醒打开模式，一种是网络信号过来自动打开，信号结束自动关闭；另外一种是MIC1、MIC2、AUX1、AUX2的信号过来时自动打开，当信号结束时，延时10S自动关闭。
信号输出设有250MV与1V的切换开关，便于用户选配不同系列的功放，有效的控制好输出灵敏度。
支持被动结束呼叫，可实现双方互相通话，通话延时时间小于30mS。
采用节能降噪处理线路，在没任何信号输入的情况下，自动进入休眠状态，信号输出没有任何噪音。
设有LED音频输出检查线路，对音频输出大小一目了然。
标配1个10/100MRJ45网络交换机接口，支持局域网与广域网
支持局域网与广域网的远程升级，便于有效服务好客户。</t>
  </si>
  <si>
    <t>前置放大器</t>
  </si>
  <si>
    <t>19寸标准机柜式设计，人性化的设计
10路输入（5路话筒，3路线路，2路紧急输入）
话筒（MIC）输入通道和线路（AUX)输入通道均可独立调校音量
设有高音（TREBLE)和低音（BASS)独立调节
开关机缓冲，延时输出保护功能
具有三级优先权设计：MIC1为最高级，紧急音频信号（EMC)为第二级，MIC2，3，4，5和线路（AUX1，AUX2,AUX3)为第三级
紧急音频信号输入无音量调节，自动默认至30dB
技术参数：
输入：话筒输入（MIC)600Ω5mV不平衡，紧急输入(EMC)10kΩ330mV不平衡,线路输入（AUX)10kΩ330mV不平衡
输出：线路输出1.0V
频率响应：20Hz-20kHz(±3dB
功耗：30W
电源：AC220-240V50/60Hz
尺寸：484×390×88mm
重量：7.5kg</t>
  </si>
  <si>
    <t>IP网络功放500W</t>
  </si>
  <si>
    <t>2U标准机箱设计，铝合金面板，美观实用。
采用机架式设计，自带4.3英寸电容触摸屏控制。人性化操作界面，显示清晰，触感灵敏。无操作时进入休眠、低功耗省电状态
设备采用工业级双核处理芯片（ARM+DSP），启动时间小于1S
内置网络IP解码模块可实时播网络音乐及呼叫功能；采集播放和呼叫功的网络延时时间小于30mS。
2路话筒输入，2路线路输入，1路辅助输出，每路都设有独立音量调节。
设有3级优先功能，MIC1设为最高优先级。网络为第二级优秀，MIC2、AUX1、AUX2为第三级优先
设有一路短路输入，一路短路输出接口，便于用户扩展。
设有一路DC24V强切电源备用接口，供于用户选配扩展
支持双向点播、呼叫功能，可实现双方互相通话，通话延时时间小于30mS。
内置MP3解码模块，能显示歌曲名称，支持上一曲、下一曲、播放、暂停、停止、单曲循环、全部循环等播放功能，便于操作控制。
设有单向点播功能，可通过服务器软件、对本终端自由点播服务器中节目
自带一路功率放大器，输出方式为100V、70V、4~16Ω，输出功率为500W
功放的控制电源采用节能环保模式设计，可手动或自动模式打开与关闭。
设有功放接通电源指示灯、功放保护指示灯、功放工作信号及消峰指示灯，对功放的工作状态一目了然。
采用先进高效功率放大电路，足功率输出，并设有过载、过温等多种保护，
标配1个10/100MRJ45网络交换机接口，支持局域网与广域网
支持局域网与广域网的远程升级，便于有效服务好客户。</t>
  </si>
  <si>
    <t>标准网络机柜</t>
  </si>
  <si>
    <t>广播音箱线</t>
  </si>
  <si>
    <t>辅料</t>
  </si>
  <si>
    <t>国标</t>
  </si>
  <si>
    <t>十二、智慧停车系统</t>
  </si>
  <si>
    <t>快速直杆道闸</t>
  </si>
  <si>
    <t>立方/车安/捷顺</t>
  </si>
  <si>
    <t>直流无刷快速电机，电机自备阻力检测，具备遇阻反弹功能；
标配3米直杆，最快起杆时间1.2S；
可选配3.5米、4米、4.5米、5米直杆，超过3米按每0.5米增加计价，起杆时间1.2-3.6S；</t>
  </si>
  <si>
    <t>数字式车辆检测器</t>
  </si>
  <si>
    <t>单向检测，220V输入</t>
  </si>
  <si>
    <t>地感线圈</t>
  </si>
  <si>
    <t>耐高温，50米/卷，可绕2-3个线圈（根据实际线圈大小）</t>
  </si>
  <si>
    <t>车牌识别一体机</t>
  </si>
  <si>
    <t>集成车牌识别、LED显示、语音播报功能一体；
支持无牌车车脸识别，解决无牌车快速收费问题；支持非机动车鉴别；支持车款识别及车辆检测；200万高清像素、网络型，防水等级IP66;一体化嵌入式车牌识别；
含防护罩、镜头、车牌识别仪立柱；含内置补光灯；
2行双色P4 LED显示屏，显示余位、收费、车牌、提示、自定义等信息；</t>
  </si>
  <si>
    <t>停车管理平台</t>
  </si>
  <si>
    <t>网络版 ，标配3个客户端</t>
  </si>
  <si>
    <t>岗亭</t>
  </si>
  <si>
    <t xml:space="preserve">宽1.5米*长1.8米*高2.2米 </t>
  </si>
  <si>
    <t>安全岛</t>
  </si>
  <si>
    <t>1.5米*3.8米*0.3米</t>
  </si>
  <si>
    <t>含电源线、开闸线、耦合器、地感线、胶带、网线、膨胀螺丝、减速带3m、水晶头、软管等配件</t>
  </si>
  <si>
    <t>十三、票务系统</t>
  </si>
  <si>
    <t>智慧景区票务管理系统软件</t>
  </si>
  <si>
    <t>道控/票付通/大漠</t>
  </si>
  <si>
    <t xml:space="preserve">1、系统配置：基础设置、运营设置
2、用户管理：用户信息、角色管理、用户权限、角色授权、查询权限
3、票务管理：票种分组、票种信息、策略管理、打印模板、销售渠道票种显示排序设置
4、团体管理：单位类型、单位信息、授信账户、票种签约
5、导游管理：导游信息、消费明细
6、售票管理：散客票、团体票、工具箱
7、查票退票：查票退票、退票审核、退票管理、退票异常处理
8、订单管理：订单查询、异常处理、订单取票、短信查询、订单购票明细
9、年卡管理：卡类管理、售卡操作
10、综合监控：综合监视、闸机监控、自助机监控、操作日志
11、财务结账：结账、备用金
12、常用报表：常用报表、定制报表
13、营销分析：实时曲线、常规统计、游客成分、销售排行、同比环比
14、入库管理：入库管理、入库操作
15、出库管理：出库管理、出库操作、退领、自助机发票、发票明细
16、数据纠错：售票补录、强制检票、门票作废、发票纠错 </t>
  </si>
  <si>
    <t>票务分销平台</t>
  </si>
  <si>
    <t xml:space="preserve">票在旅途”智慧旅游票务云平台基于互联网技术、3G/4G移动互联网技术，以旅游景区门票为核心，以门票订单为载体，在景区与分销商、旅行社之间建立信息服务平台，实现门票订单的自动流转。                        云平台与众多分销商如携程、同程、飞猪等等进行对接，分销商订单自动发送到云平台，由云平台自动转发订单到相应景区，并且由云平台向游客发送手机二维码门票信息，游客凭借有效证件到景区取票（人工窗口或者自助机），或者凭手机二维码直接通过闸机验票进入景区旅行社也可以直接在该平台预定门票。 </t>
  </si>
  <si>
    <t>全自动智能检票三辊闸</t>
  </si>
  <si>
    <t>外型：圆弧设计，拉丝处理，开磨具制作，符合人体工学.；
尺寸：1800mm*200mm*1060mm(长*宽*高）；
材料：整机采用不低于2mm304不锈钢；
通讯模式：TCP/IP,开关量；
机芯：机械式半自动机芯，地铁大客流级别；
检票速度：40-45人/分钟；
识别模块：二维码（标配）。身份证、IC卡等模块可选；
游客显示：6.5寸高清LCD显示；
通道指示灯：红、绿指示；
顶灯提示：7色LED提示；
语音模块：具有语音提示（如刷卡成功、半价票等），可自定义语音。
电源模块： 输入：AC220V ±10%；
防护模块：电子线路均进行三防处理，漏电防护模块、防雷模块、防潮模块、温控模块（选配）；
工作温度：-40℃至50℃；
工作湿度：20%—95%（无凝露）；                                 
防护等级：IP54;
机械寿命：不低于600万次；
安全模式：消防联动、掉电自动开门、一键开门；</t>
  </si>
  <si>
    <t>全自动出口联网计数闸机</t>
  </si>
  <si>
    <t>外型：圆弧设计，拉丝处理，开磨具制作，符合人体工学.；
尺寸：1800mm*200mm*1060mm(长*宽*高）；
材料：整机采用不低于2mm304不锈钢；
通讯模式：TCP/IP,开关量；
机芯：机械式半自动机芯，地铁大客流级别；
检票速度：40-45人/分钟；
通道指示灯：红、绿指示；
游客显示：6.5寸高清LCD显示；
电源模块： 输入：AC220V ±10%；
防护模块：电子线路均进行三防处理，漏电防护模块、防雷模块、防潮模块、温控模块（选配）；
工作温度：-40℃至50℃；
工作湿度：20%—95%（无凝露）；                                 
 防护等级：IP54;
机械寿命：不低于600万次；
安全模式：消防联动、掉电自动开门、一键开门；
支持计数功能</t>
  </si>
  <si>
    <t>工业级嵌入式二维码阅读器</t>
  </si>
  <si>
    <t>图像传感器：640×480 CMOS
识读码制：
2D：PDF417，QR Code (QR1/2,Micro),Data Matrx (ECC200,ECC000,050,080,100,140),
1D：Code128,UCC/EAN -128,AIM-128,EAN-8,EAN-13,ISBN/ISSN,UPC-E,UPC-A,
Interleaved 2 of 5,ITF-6,ITF-4,Matrix 2 of 5, Industril 25 ,Standard 25,Code39,Codabar,Code93,Code11 Plessey ,MSI-Plessey,GSI-DataBarTM（RSS）,
(RSS-14,RSS-Limited,RSS-Expand)
识读精度≥3mil
典型识读景深：EAN-13：40mm-355mm(13mil)
               Code39：28mm-155mm(5mil)
               PDF417：28mm-95mm(6.67mil)
               Data Matrix：25mm-95(10mil)
               QR：25mm-150mm(15mil)
条码灵敏度：倾斜：±60º@0ºRoll and 0ºSkew
            旋转：360º@0ºPitch and 0ºSkew
            偏转：±55º@0ºRoll and 0ºPitch
***对比度：30%
数据接口 ：RS-232，USB
物理参数
尺寸（长×宽×高）：145×101×68mm
重量：165克
提示方式：蜂鸣器、LED指示灯
电源适配器（选配）：输出：DC5V，1.5A输入：AC100~240V，50~60Hz
电流：***电流 &lt;300mA
      工作电流140mA±15mA
      待机电流 14mA ±2mA
环境参数
工作温度：-20ºC~50ºC   
储存温度：-40ºC~70ºC
相对湿度：5%~9%~9%~95%（无凝结 ）
静电防护：±8KV（接触放电）；±15KV（空气放电）
跌落高度：1.2米
防护等级：IP42
认证：FCC Part15 Class B, CE  EMC  Class B</t>
  </si>
  <si>
    <t>桌面二合一身份证阅读器</t>
  </si>
  <si>
    <t>射频技术 符合ISO14443 Type B标准
保密模块  身份证核验系统专用模块
读卡距离  0-50mm
CPU频率50MHZ,32位ARM
64KB flash,4KB RAM
感应区面积  100×100mm
读卡时间  &lt;1s
卡片与感应区平面最大张角：70°
工作频率 13.56Mhz
调制方式 ASK和BPSK
校验 循环冗余校验（CRC）
与卡片的通讯速率：106 Kbps
通讯接口 RS232或USB通讯接口
开发套件 WIN98/2000/XP/Vista/WIN7</t>
  </si>
  <si>
    <t>线下扫码购票</t>
  </si>
  <si>
    <t>线下二维码生成，线下游客扫码购票</t>
  </si>
  <si>
    <t>落地式自助售取票终端</t>
  </si>
  <si>
    <t xml:space="preserve">外形尺寸：宽×深×高＝600×450×1920(mm)
机箱材质：2mm厚SPCC喷塑
主控制器：工业计算机
显示屏：21.5英寸电容触摸显示器
门票打印机：热敏/热转印，自动裁刀 
凭条打印机：热敏，80mm，自动裁刀
阅读器：二维码、身份证、RFID、银联卡（可选）
工作电源：220VAC±20%，50Hz
功耗（不含加热器）：约220W
加热器功率（选配）：1×200W
UPS:1000VA
加热器启停温度:+5℃～+20℃
环境温度:－20℃～+50℃
相对湿度:20％～90％（不结露）
安装方式:载重福马轮
接口方式:TCP/IP </t>
  </si>
  <si>
    <t>手持检票机</t>
  </si>
  <si>
    <t>处理器：四核1.2 GHz
显示屏：4.0 英寸彩色显示屏，分辨率480×800。
触摸屏：电容屏
输入法：英文，拼音，手写输入，支持自主安装输入法。
条码扫描：1D/2D条码阅读器可选； 
 可读取所有国际通用一维条码和二维条码； 
 可读取屏幕条码和彩色条码。
物理键盘：含10个数字键和7个功能键（*键、#键、SCAN键、1Aa键、Backspace键、Enter键和Fn键各1个）；                                               
侧按键：扫描键2个，音量+键、音量-键、电源键、复位键、自定义键各1个。
主电池:3.8V 3800mAh可充电锂电池 
           工作时间10-12小时（视具体环境而定）
内存：1GB RAM/8GB ROM
          2GB RAM/16GB ROM
外形尺寸：154mm×73mm×30mm
重量：310g（含电池）
Wi-Fi：双频WIFI，支持802.11a/b/g/n，支持Wi-Fi和蓝牙共存。
蓝牙：Bluetooth 4.0 HS low energy
摄像功能:500万像素，支持闪光灯、自动对焦、录像。
RFID:13.56MHz，支持ISO14443 A&amp;B、ISO15693协议，支持NFC。
定位:高精度GPS，支持A-GPS
传感器:支持距离感应、光线感应和加速度感应。
卡槽类型：Micro SD/TF 、SIM。
SAM卡读卡器：1个
物理接口：Mini USB、3.5mm 音频接口、POGO PIN。
音频：扬声器、听筒、麦克风。</t>
  </si>
  <si>
    <t>手持售票机</t>
  </si>
  <si>
    <t>5.5 吋高清全面屏，热敏一体打印，安卓 9.0 系统，支持快充。
设备型号:
蓝畅S60
产品规格:
整机尺寸 177mm×72mm×23.7-48.8mm
扫描性能强劲，能够精准快速的识别读取一维、二维条码，无论是污损、老旧褪色或是屏幕显示二维条形码都能精准读取。
■ 读卡距离2cm-5cm，可用于近距离设备间的通信数据传输，安全性高，连接稳定快速，低功耗。
■ 4G全网通、双频WIFI，稳定流畅，不受地域限制，随时随地享受高品质网络通信与极速数据传输。
■ 内置高速打印机，随时随地打印订单</t>
  </si>
  <si>
    <t>售票电脑</t>
  </si>
  <si>
    <t>门票打印机</t>
  </si>
  <si>
    <t>分辨率 300dpi
打印方式 热敏或热转印
打印速度 6英寸（104mm/s）
最大打印宽度 104mm
最大打印长度 988mm
条形码类型 一维条码：Code 11、16k、39、93、128、UCC Case Codes、UPC-A-E、EAN8-13、2of5、MSI/Codabar planet等
二维条码：Codablock、PDF417、Code 49、QR Code Data Matrix、MaxiCode、MicroPDF417TLC 39、GS1 DataBar (RSS)和Aztec
字体/字符集 Scalable字体1种，位图字体8种，Trueype字体下载</t>
  </si>
  <si>
    <t>报表打印机</t>
  </si>
  <si>
    <t>惠普/佳能/理光</t>
  </si>
  <si>
    <t>类型：激光打印机
幅面：A4幅面
最高分辨率：高达600*600*2dpi（有效输出精度为1200dpi）；HP FastRes 600、HP FastRes 1200
打印速度：高达18页/分钟（A4）
月打印负荷：最高5000页（A4纸）
首页出纸时间：黑白：仅需8.5秒
内存：2MB
兼容系统：Windows 7、Vista、XP、Server2008、Server2003、Mac OS X v10.4、v10.5、v10.6、Linux
接口：高速USB 2.0端口</t>
  </si>
  <si>
    <t>管理中心电脑</t>
  </si>
  <si>
    <t>十四、消防预警系统</t>
  </si>
  <si>
    <t>物联网烟感</t>
  </si>
  <si>
    <t>通讯方式：NB-IOT
工作电压：DC3V
静态电流：≤10uA
报警电流：≤45mA
工作温度：-10 -  55℃
环境湿度：≤95%RH
报警音量：&gt;80dB
质保一年;
含一年流量卡;
不含安装调试.)
一年到期后每个NB烟感需要对平台服务费和流量卡费进行续费(每个设备每年25元)</t>
  </si>
  <si>
    <t>消防预警平台</t>
  </si>
  <si>
    <t>数据可视化、设备管理、分析、设备状态监测，报警推送、短信群发、电话呼叫、数据分析；</t>
  </si>
  <si>
    <t>十五、游客中心弱电智能化</t>
  </si>
  <si>
    <t>门禁</t>
  </si>
  <si>
    <t>门禁一体机</t>
  </si>
  <si>
    <t>中控/捷顺/立方</t>
  </si>
  <si>
    <t>1、工作电压：DC12V±10%
2、额定功率：3W
3、工作温度：-25℃～70℃
4、湿度：≤95%不凝露(常温下)
5、使用环境：室内
6、通讯方式：TCP/IP、蓝牙
7、报警输入：1路 
8、外观尺寸：150×92×26mm
9、认证方式：IC/CPU卡、密码、蓝牙、二维码、手机APP
10、开门延时时长：1s-254s
11、凭证容量：10万张(IC卡ID模式)
12、记录容量：10万条
13、语音播报：支持
14、关门超时报警：支持
15、最大组网模式：单台门禁服务控制的门禁终端≤400台</t>
  </si>
  <si>
    <t>门禁专用电源</t>
  </si>
  <si>
    <t>12V电源</t>
  </si>
  <si>
    <t>双门磁力锁</t>
  </si>
  <si>
    <t>带门磁-铝条</t>
  </si>
  <si>
    <t>把</t>
  </si>
  <si>
    <t>闭门器</t>
  </si>
  <si>
    <t>产品质量：1.4kg
产品尺寸：220x45x54mm
标准门≤1100mm
闭门速度180°~15°/s
适合门重85kg</t>
  </si>
  <si>
    <t>出门按钮</t>
  </si>
  <si>
    <t>86大小，带常开常闭</t>
  </si>
  <si>
    <t>千兆8口交换机</t>
  </si>
  <si>
    <t>门禁管理软件</t>
  </si>
  <si>
    <t>1、人事资料导入&lt;=100000条/10分钟 
2、组织管理导入&lt;=1000个组织/3秒，一次性导入最大5000个组织 
3、区域管理导入 &lt;=1000个区域/3秒 
4、组织层级最大10级 
5、区域层级最大10级 
6、用户数量20万 
7、查询统计&lt;=10000条/秒 
8、Web页面访问响应时间&lt;3秒 
9、Web页面访问响应时间&lt;3秒 
10、查询1万条记录3秒内完成；查询10万条记录10秒内完成； 
11、驾驶舱概览数据更新 10分钟更新/次</t>
  </si>
  <si>
    <t>发卡器</t>
  </si>
  <si>
    <t>1、卡片类型：IC卡、CPU卡；
2、工作电压：DC9V；
3、通讯方式：RS485</t>
  </si>
  <si>
    <t>门禁卡</t>
  </si>
  <si>
    <t>标准白卡外形；mifare1卡，感应频率为13.56MHZ，PVC材质</t>
  </si>
  <si>
    <t>线缆、辅材</t>
  </si>
  <si>
    <t>电源线、网线、信号线、水晶头、辅材辅料</t>
  </si>
  <si>
    <t>合计：</t>
  </si>
  <si>
    <t>网络</t>
  </si>
  <si>
    <t>双口面板</t>
  </si>
  <si>
    <t>含一个五类免打网络模块，一个三类语音模块</t>
  </si>
  <si>
    <t>单口面板</t>
  </si>
  <si>
    <t>含五类免打网络模块</t>
  </si>
  <si>
    <t>地插</t>
  </si>
  <si>
    <t>24口配线架</t>
  </si>
  <si>
    <t>五类含免打模块</t>
  </si>
  <si>
    <t>理线架</t>
  </si>
  <si>
    <t>24口理线器</t>
  </si>
  <si>
    <t>110配线架</t>
  </si>
  <si>
    <t>含模块</t>
  </si>
  <si>
    <t>超五类达标网线一箱300米</t>
  </si>
  <si>
    <t>三类语音线</t>
  </si>
  <si>
    <t>3类4芯双绞线</t>
  </si>
  <si>
    <t>程控交换机</t>
  </si>
  <si>
    <t>4进32出</t>
  </si>
  <si>
    <t>桥架</t>
  </si>
  <si>
    <t>200*100</t>
  </si>
  <si>
    <t>底盒、跳线、胶带、膨胀螺丝、水晶头、软管等配件</t>
  </si>
  <si>
    <t>多功能厅</t>
  </si>
  <si>
    <t>高档会议娱乐音箱（10寸，350W）</t>
  </si>
  <si>
    <t>高音：34mm，34芯音圈
低音：10″ 50芯音圈，170磁
频响响应：65Hz-20KHz
额定功率：350W
峰值功率：1400W
灵敏度：96dB
阻抗：8 ohm
辐射角度：80°(H)×50°(V)
尺寸（L×W×H）：494×345×315mm
重量：10.5Kg</t>
  </si>
  <si>
    <t>专业功放650W</t>
  </si>
  <si>
    <t>立体声功率 8Ω  2×650W
4Ω  2×1040W
信噪比  105db
转换速率 80V/us
阻尼系数 300:1
频率响应 +/-0.1db,20HZ-20KHZ
总谐波失真 ≦0.01%Rated power@8欧1kHZ
互调失真 ≦0.01% Rated power@8欧
输入灵敏度 0.775V,1.0V,1.44V
输入阻抗 10K/20K ohous, unbalanced or balanced
共模拟制比 ≦-75db
串音衰减  ≦-70db
指示灯 Signal,protect,dctive,clip/limiting
电源 220V 50/60HZ
FUSE T15A
重量  23kg
规格 484W×420D×88H</t>
  </si>
  <si>
    <t>高档会议娱乐音箱（8寸，250W）</t>
  </si>
  <si>
    <t>高音：34mm，34芯音圈
低音：8″ 50芯音圈，140磁
频响响应：75Hz-20KHz
额定功率：250W
峰值功率：1000W
灵敏度：96dB
阻抗：8 ohm
重量：9.5Kg</t>
  </si>
  <si>
    <t>专业功放350W</t>
  </si>
  <si>
    <t>立体声功率 8Ω  2×350W
4Ω  2×560W
信噪比 105db
转换速率 60V/us
阻尼系数 300:1 
频率响应 +/-0.1db,20HZ-20KHZ
总谐波失真 ≦0.01%Rated power@8欧1kHZ
互调失真 ≦0.01% Rated power@8欧
输入灵敏度 0.775V,1.0V,1.44V
输入阻抗 10K/20K ohous, unbalanced or balanced
共模拟制比 ≦-75db
串音衰减  ≦-70db
指示灯 Signal,protect,dctive,clip/limiting
电源 220V 50/60HZ
FUSE T10A
重量 17kg
规格 484W×420D×88H</t>
  </si>
  <si>
    <t>音箱壁挂支架</t>
  </si>
  <si>
    <t>黑色、全钢制作、表面喷漆处理，坚固可靠；
满足您的需要可承重80kg
每件两只，可装一对音箱；
可安装KTV包房音箱、专业舞台音箱等；
可往左右上下方调节音箱的角度；
后方带以音箱深度来调节定位的横形压条；
下方倾斜角度：90-135度
左右转动角度：10-180度</t>
  </si>
  <si>
    <t>2编组12路调音台</t>
  </si>
  <si>
    <t>2编组4母线调音台。
10路线路出入+1组立体声出入，特设录音功能 256/24Bit DSP效果器；
内置多格式MP3播放器，具备蓝牙功能
MP3音源可转入本机立体声声道金行调音或混合。
分路3段美式EQ加中频可选，带显示哑音选择开关。
6路母线（BUS）：主输出+两编组+监听室输出+录音输出与返回
在无需外置设备下可独立完成6路不同音源的输出。
2路AUX外接与返回，9段主控均衡。
100MM长行程推子控制。
内置48V幻象电源供电，内置110V-240V变电压工作电源
重量 6.85kg
规格尺寸mm 120×556×440</t>
  </si>
  <si>
    <t>会议麦克风</t>
  </si>
  <si>
    <t>指向特性 心型单指向（驻极体电容式）
频率响应 50Hz～17KHz
灵敏度 －45dB/±3dB(1KHz)
低频衰减 125Hz 6dB/OCTAVE
输出阻抗 200Ω
最大承受音压 135dB SPL 1KHz At1% T.H.D
信噪比 66dB.1KHz AT PA
电源供应 9V供电</t>
  </si>
  <si>
    <t>真分集U段无线话筒</t>
  </si>
  <si>
    <t>频率范围UHF640-690MHz
调制方式宽频FM
可调范围50MHz
通道数目2×100
通道间隔250KHz
频率稳定度±0.005%以内
动态范围100dB
最大频偏±45KHz
频率响应80Hz-18Khz
综合信噪比&gt;105dB
综合失真≤0.5%
工作温度-10℃～50℃
工作距离≤150米</t>
  </si>
  <si>
    <t>无线话筒天线放大器(室内)</t>
  </si>
  <si>
    <t>新宽频分配器的载波范围由（500-950MHz），涵盖欧、美新电波法规频率范围。
提供2~4台各种自动选讯接收机共享一对天线系统，简化天线装配工程，提升接收距离及效能。
采用最新超高动态低噪声之主动组件与超宽带微带线路设计，具有超低内调失真及损耗的特性，提供多频道接收系统同时使用时能排除混频干扰，其输出增益约等于1。
天线输入底座可以直接装置适用频带范围内的各种单竿天线、同轴天线或加装强波器后连接延长天线组及宽带对数定向天线组。
可以安装在话筒支架上、悬挂在天花板上或采用旋转式转接器托架安装在墙壁上。
天线输入底座具有供应强波器的电源，可直接连接具有天线强波器的延长天线组及内建强波器的对数定向天线组。
为补偿同轴电缆的信号损失，板载放大器提供给用户可选的3或10dB增益。增益设置有两个LED灯显示。
外置4组12V/1ADc电流（直流电源）。阻抗：50欧姆</t>
  </si>
  <si>
    <t>数字反馈抑制器</t>
  </si>
  <si>
    <t>独立24个滤波器每通道，自动抑制啸叫点。                                                                             
96KHz采样频率，32-bit DSP处理器，24-bit A/D及D/A转换； 
数字信号输入输出通道提供coaxial，AES及光纤接口 
每通道24个led灯可显示啸叫点数量 
可切换工作模式为直通或反馈抑制 
可一键清除找到的啸叫点 
单机可存储30组用户程序
采用LCD显示屏显示功能设定144*32，提供6段led显示输出电平 每通道提供压缩、限幅、噪声门、功能设置</t>
  </si>
  <si>
    <t>数字音频处理器(8进4出)</t>
  </si>
  <si>
    <t>音频输入：8通道平衡输入，凤凰插头
最大输入电平：12dBu/Line, -9dBu/Mic
输入阻抗：平衡9.4KΩ
幻象电源：+48 VDC
音频输出：4通道平衡线路电平，凤凰插头
输出阻抗：平衡102Ω
信号处理：32-bit ADI SHARC 21489 频率450M Hz
采样频率/量化：48 kHz，24Bit ADC，24Bit DAC
频率响应：20～20kHz (±0.2dB) 
总谐波失真+噪声:0.003% @4dBu
本底噪声(A-计权-模拟):-89dBu
设备尺寸：482×260×45mm
电源：AC110~240V,50Hz/60Hz 75W
工作温度：-20℃--80℃
装重量：3 kg</t>
  </si>
  <si>
    <t>8+2通道电源时序器</t>
  </si>
  <si>
    <t>通道数：8+2
每路负载：220V/10 2200W/CH
每步时间：1 SEC
连接线：3＜CORE MJCPHOENE CABLE
信号连接：TRS
尺寸：480×300×47 mm
毛重：3.3Kg</t>
  </si>
  <si>
    <t>机柜</t>
  </si>
  <si>
    <t>600mm*600mm*1200mm</t>
  </si>
  <si>
    <t>安装配套线缆，辅材、辅料用具</t>
  </si>
  <si>
    <t>投影机</t>
  </si>
  <si>
    <t>爱普生/明基/松下</t>
  </si>
  <si>
    <t>尺寸范围
30-300英寸
支持3D格式
否
投影光源
灯泡
产品类别
商务办公
显示技术
3LCD
3D播放
不支持3D功能
操作系统
无智能系统
安装方式
桌上正投
认证型号
VPL-EX570
产品型号
VPL-EX570
特色功能
HDR类型
其他
语音遥控
不支持语音功能
显示参数
梯形矫正
垂直矫正
标准分辨率
1024X768dpi
镜头光圈（F/f）
f=18.20至29.38，F/1.65至2.15
对比度
12000：1
最大兼容分辨率
1920X1080dpi
镜头材质
全树脂
光源功率
225
变焦比例
1.6
镜头位移
无
投射比
1.4-2.27：1
显示芯片尺寸
0.63
显示比例
4:3
100"投影距离
2.87-4.61
均匀度
90%以上
真实亮度
4200</t>
  </si>
  <si>
    <t>幕布</t>
  </si>
  <si>
    <t>电动幕布150寸，</t>
  </si>
  <si>
    <t>监控</t>
  </si>
  <si>
    <t>半球机</t>
  </si>
  <si>
    <t>400万 1/3" CMOS ICR星光级半球型网络摄像机
最低照度: 彩色：0.005 Lux @（F1.2，AGC ON)），0 Lux with IR
宽动态: 120 dB
调节角度: 水平：0°~355°，垂直：0°~75°
焦距&amp;视场角: 4 mm，水平视场角：78°（2.8 mm，6 mm，8 mm可选）
红外距离: 最远可达30 m
最大图像尺寸: 2560 × 1440
视频压缩标准: 主码流：H.265/H.264
网络存储: 支持Micro SD(即TF卡)/Micro SDHC/Micro SDXC卡（最大256 GB），支持NAS（NFS，SMB/CIFS均支持）
音频: 1路输入（Line in）；1路输出（Line out）；1个内置麦克风
报警: 1路输入，1路输出（三极管：超过30 mA建议加继电器）
复位: 支持
网络: 1个RJ45 10 M/100 M自适应以太网口
包装尺寸: 150 × 150 × 141 mm
启动和工作温湿度: -30 ℃~60 ℃，湿度小于95%（无凝结）
供电方式: DC：12 V ± 25%
电流及功耗: DC：12 V，0.4 A，最大功耗：5 W
电源接口类型: Ø5.5 mm圆口
产品尺寸: Ø121 × 92 mm
设备重量: 440 g
带包装重量: 640 g
防护: IP66，IK10</t>
  </si>
  <si>
    <t>室内吸顶AP</t>
  </si>
  <si>
    <t>1、支持802.11acwave2协议，兼容802.11a/b/g/n/ac协议，支持2.4G和5G同时工作；
2、支持2x2MIMO，2.4G最大传输速率≥300Mbps，5G最大传输速率≥867Mbps；
3、以太网口≥1个，并需提供1个RJ-45Console管理口，USB接口≥1个，可拓展物联网模块使用，可外接U盘
4、支持802.3af标准的PoE供电和本地电源适配器供电两种方式，
5、IP防护等级≥41
6、单射频接入人数≥128，整机最大接入人数≥256；
7、支持Fat和Fit两种工作模式，根据网络规划的需要，可以灵活地在Fat和Fit两种工作模式中切换，同时可以根据应用需求，选择工作模式。
8、支持802.1x认证、MAC地址认证、PSK认证、Portal认证等
9、支持AP零配置，支持二三层发现、DHCPOption43、DNS域名等多种AC自动发现机制</t>
  </si>
  <si>
    <t>POE24口千兆交换机</t>
  </si>
  <si>
    <t xml:space="preserve">1. 性能：交换容量≥192Gbps；转发性能≥42Mpps
2. 接口类型：≥24个GE端口，≥4个千兆SFP口（非复用）
3. 支持POE+；POE供电功率≥385W
4. 支持最多9台设备虚拟化，统一IP地址管理；
5. 支持802.1Q (最大4K个VLAN)、支持基于协议的VLAN、IP子网的VLAN、MAC的VLAN
6. 支持静态路由、RIP、支持IPv6静态路由、双协议栈
7. 支持STP/RSTP/MSTP
8. 支持Diff-Serv QoS、WRR/HQ-WRR等队列调度机制、802.1p、DSCP优先级映射；
9. 支持二层、三层、四层ACL、支持IPv4、IPv6 ACL、支持VLAN ACL；
10. 支持IP＋MAC+PORT+VLAN绑定、SAVI 源地址有效性验证、防Ddos攻击、CPU防攻击
</t>
  </si>
  <si>
    <t>VOKON/SONBS/锐兆</t>
  </si>
  <si>
    <t>吸顶喇叭（3W/6W）</t>
  </si>
  <si>
    <t>额定功率：3/6W
最大功率：12W
定压输入：70-100V
灵敏度：90dB
频率响应：90-16000Hz
扬声器：5''
安装开孔：Φ175MM
外部尺寸：Φ200×65MM</t>
  </si>
  <si>
    <t>IP网络功放130W</t>
  </si>
  <si>
    <t>2U标准机箱设计，铝合金面板，美观实用。
设备采用工业级双核处理芯片（ARM+DSP），启动时间小于1S
内置网络IP解码模块可实时播网络音乐及呼叫功能；采集播放和呼叫功的网络延时时间小于30mS。
2路话筒输入，2路线路输入，1路辅助输出，每路都设有独立音量调节。
本终端设有3级优先功能，MIC1设为最高优先级。网络为第二级优秀，MIC2、AUX1、AUX2为第三级优先
设有一路短路输入，一路短路输出接口，便于用户扩展。
设有一路DC24V强切电源备用接口，供于用户选配扩展
支持被动结束呼叫，可实现双方互相通话，通话延时时间小于30mS。
设有单向点播功能，可通过服务器软件、对本终端自由点播服务器中节目
自带一路功率放大器，输出方式为100V、70V、4~16Ω，输出功率为130W。
功放的控制电源采用节能环保模式设计，可手动或自动模式打开与关闭。
设有功放接通电源指示灯、功放保护指示灯、功放工作信号及消峰指示灯，对功放的工作状态一目了然。
采用先进高效功率放大电路，足功率输出，并设有过载、过温等多种保护，
标配1个10/100MRJ45网络交换机接口，支持局域网与广域网
支持局域网与广域网的远程升级，便于有效服务好客户。</t>
  </si>
  <si>
    <t>IP网络功放250W</t>
  </si>
  <si>
    <t>产品概述：
IP网络功放，可直接接定压音箱实现远距离大范围播音。IP网络解码终端与功率放大器的集合体，减少设备占用空间与线路连接时间，达到省时省力省空间的效果。
功能特点：
■2U标准机箱设计，铝合金面板，美观实用。
■设备采用工业级双核处理芯片（ARM+DSP），启动时间小于1S
■内置网络IP解码模块可实时播网络音乐及呼叫功能；采集播放和呼叫功的网络延时时间小于30mS。
■2路话筒输入，2路线路输入，1路辅助输出，每路都设有独立音量调节。
■本终端设有3级优先功能，MIC1设为最高优先级。网络为第二级优秀，MIC2、AUX1、AUX2为第三级优先
■设有一路短路输入，一路短路输出接口，便于用户扩展。
■设有一路DC24V强切电源备用接口，供于用户选配扩展
■本终端可支持被动结束呼叫，可实现双方互相通话，通话延时时间小于30mS。
■设有单向点播功能，可通过服务器软件、对本终端自由点播服务器中节目
■自带一路功率放大器，输出方式为100V、70V、4~16Ω，输出功率为250W。
■功放的控制电源采用节能环保模式设计，可手动或自动模式打开与关闭。
■设有功放接通电源指示灯、功放保护指示灯、功放工作信号及消峰指示灯，对功放的工作状态一目了然。
■采用先进高效功率放大电路，足功率输出，并设有过载、过温等多种保护，
■标配1个10/100MRJ45网络交换机接口，支持局域网与广域网
■本设备可支持局域网与广域网的远程升级，便于有效服务好客户。</t>
  </si>
  <si>
    <t>1.全费用综合单价包含完成分部分项工程项目的全部费用价格（税金按9%考虑），其组成包括但不限于人工费（包括人员加班工资、差旅及窝工费、承包人供应材料保管费等）、材料费、材料运输、卸车及二次搬运费、二次或者多次进出场费、已完工项目成品保护措施费、机械使用费及进出场安拆费、耗材费、试验及工程检测费用、管理费、利润、风险、规费、税金以及夜间照明、防尘、施工便道修筑挖除恢复原状、脚手架、支架、安全文明（标识标牌的制作、购买及安装，绿网的覆盖，现场安全人员管理）、水上作业、施工排水、赶工等措施费用。系统集成费、质保费用、系统联调费、交叉施工影响及配合费用，施工人员的食宿费、劳保费用、办公费、生活生产水电费、保险费也包含在报价里；
2.结算量以招标人现场负责人、成本专员、施工员联签的现场计量工程量计算，最终结算以公司内审部审计后金额为准；
3.清单计量规范执行《2013年工程量清单计量规范》；
4.以上报价按9%的增值税税金报价，签订合同时按实际税点调整合同单价；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</si>
</sst>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0.00_ ;\-[$$-409]#,##0.00\ "/>
    <numFmt numFmtId="177" formatCode="0.00_ "/>
    <numFmt numFmtId="178" formatCode="0.00_);[Red]\(0.00\)"/>
    <numFmt numFmtId="179" formatCode="&quot;￥&quot;#,##0.00_);[Red]\(&quot;￥&quot;#,##0.00\)"/>
  </numFmts>
  <fonts count="54">
    <font>
      <sz val="12"/>
      <name val="宋体"/>
      <family val="0"/>
    </font>
    <font>
      <sz val="10"/>
      <name val="宋体"/>
      <family val="0"/>
    </font>
    <font>
      <b/>
      <sz val="10"/>
      <name val="宋体"/>
      <family val="0"/>
    </font>
    <font>
      <sz val="10"/>
      <color indexed="8"/>
      <name val="宋体"/>
      <family val="0"/>
    </font>
    <font>
      <b/>
      <sz val="20"/>
      <name val="宋体"/>
      <family val="0"/>
    </font>
    <font>
      <b/>
      <sz val="12"/>
      <name val="宋体"/>
      <family val="0"/>
    </font>
    <font>
      <b/>
      <sz val="14"/>
      <name val="宋体"/>
      <family val="0"/>
    </font>
    <font>
      <u val="single"/>
      <sz val="11"/>
      <color indexed="12"/>
      <name val="宋体"/>
      <family val="0"/>
    </font>
    <font>
      <b/>
      <sz val="11"/>
      <color indexed="54"/>
      <name val="宋体"/>
      <family val="0"/>
    </font>
    <font>
      <b/>
      <sz val="11"/>
      <color indexed="63"/>
      <name val="宋体"/>
      <family val="0"/>
    </font>
    <font>
      <sz val="11"/>
      <color indexed="8"/>
      <name val="宋体"/>
      <family val="0"/>
    </font>
    <font>
      <b/>
      <sz val="13"/>
      <color indexed="54"/>
      <name val="宋体"/>
      <family val="0"/>
    </font>
    <font>
      <sz val="11"/>
      <color indexed="62"/>
      <name val="宋体"/>
      <family val="0"/>
    </font>
    <font>
      <b/>
      <sz val="11"/>
      <color indexed="53"/>
      <name val="宋体"/>
      <family val="0"/>
    </font>
    <font>
      <u val="single"/>
      <sz val="11"/>
      <color indexed="20"/>
      <name val="宋体"/>
      <family val="0"/>
    </font>
    <font>
      <sz val="11"/>
      <color indexed="9"/>
      <name val="宋体"/>
      <family val="0"/>
    </font>
    <font>
      <sz val="11"/>
      <color indexed="16"/>
      <name val="宋体"/>
      <family val="0"/>
    </font>
    <font>
      <i/>
      <sz val="11"/>
      <color indexed="23"/>
      <name val="宋体"/>
      <family val="0"/>
    </font>
    <font>
      <b/>
      <sz val="18"/>
      <color indexed="54"/>
      <name val="宋体"/>
      <family val="0"/>
    </font>
    <font>
      <sz val="11"/>
      <color indexed="19"/>
      <name val="宋体"/>
      <family val="0"/>
    </font>
    <font>
      <b/>
      <sz val="11"/>
      <color indexed="9"/>
      <name val="宋体"/>
      <family val="0"/>
    </font>
    <font>
      <sz val="11"/>
      <color indexed="10"/>
      <name val="宋体"/>
      <family val="0"/>
    </font>
    <font>
      <sz val="12"/>
      <color indexed="8"/>
      <name val="宋体"/>
      <family val="0"/>
    </font>
    <font>
      <sz val="11"/>
      <color indexed="53"/>
      <name val="宋体"/>
      <family val="0"/>
    </font>
    <font>
      <b/>
      <sz val="15"/>
      <color indexed="54"/>
      <name val="宋体"/>
      <family val="0"/>
    </font>
    <font>
      <sz val="11"/>
      <color indexed="17"/>
      <name val="宋体"/>
      <family val="0"/>
    </font>
    <font>
      <b/>
      <sz val="11"/>
      <color indexed="8"/>
      <name val="宋体"/>
      <family val="0"/>
    </font>
    <font>
      <sz val="10"/>
      <name val="SimSun"/>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1"/>
      <color theme="3"/>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name val="Calibri Light"/>
      <family val="0"/>
    </font>
    <font>
      <b/>
      <sz val="10"/>
      <name val="Calibri Light"/>
      <family val="0"/>
    </font>
    <font>
      <sz val="10"/>
      <color rgb="FF000000"/>
      <name val="宋体"/>
      <family val="0"/>
    </font>
    <font>
      <sz val="10"/>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6E0B4"/>
        <bgColor indexed="64"/>
      </patternFill>
    </fill>
    <fill>
      <patternFill patternType="solid">
        <fgColor rgb="FFE6C7E9"/>
        <bgColor indexed="64"/>
      </patternFill>
    </fill>
    <fill>
      <patternFill patternType="solid">
        <fgColor rgb="FF92D050"/>
        <bgColor indexed="64"/>
      </patternFill>
    </fill>
    <fill>
      <patternFill patternType="solid">
        <fgColor rgb="FFD99F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color indexed="63"/>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bottom/>
    </border>
    <border>
      <left>
        <color indexed="63"/>
      </left>
      <right style="thin"/>
      <top/>
      <bottom/>
    </border>
    <border>
      <left/>
      <right style="thin"/>
      <top style="thin"/>
      <bottom/>
    </border>
    <border>
      <left style="thin"/>
      <right style="thin"/>
      <top style="thin"/>
      <bottom/>
    </border>
    <border>
      <left style="thin"/>
      <right>
        <color indexed="63"/>
      </right>
      <top>
        <color indexed="63"/>
      </top>
      <bottom style="thin"/>
    </border>
    <border>
      <left>
        <color indexed="63"/>
      </left>
      <right>
        <color indexed="63"/>
      </right>
      <top>
        <color indexed="63"/>
      </top>
      <bottom style="thin"/>
    </border>
    <border>
      <left style="hair"/>
      <right/>
      <top/>
      <bottom/>
    </border>
    <border>
      <left style="thin"/>
      <right style="thin"/>
      <top style="thin"/>
      <bottom>
        <color indexed="63"/>
      </bottom>
    </border>
    <border>
      <left style="thin"/>
      <right style="thin"/>
      <top>
        <color indexed="63"/>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0" fillId="0" borderId="0">
      <alignment/>
      <protection/>
    </xf>
    <xf numFmtId="0" fontId="36" fillId="0" borderId="0" applyNumberFormat="0" applyFill="0" applyBorder="0" applyAlignment="0" applyProtection="0"/>
    <xf numFmtId="0" fontId="0" fillId="0" borderId="0">
      <alignment vertical="center"/>
      <protection/>
    </xf>
    <xf numFmtId="0" fontId="32"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0" fillId="0" borderId="0" applyBorder="0">
      <alignment vertical="center"/>
      <protection/>
    </xf>
    <xf numFmtId="0" fontId="0" fillId="0" borderId="0">
      <alignment/>
      <protection/>
    </xf>
    <xf numFmtId="0" fontId="32" fillId="9" borderId="0" applyNumberFormat="0" applyBorder="0" applyAlignment="0" applyProtection="0"/>
    <xf numFmtId="0" fontId="37"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0" fillId="0" borderId="0">
      <alignment/>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0" fillId="0" borderId="0">
      <alignment vertical="center"/>
      <protection/>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0" fillId="0" borderId="0">
      <alignment vertical="center"/>
      <protection/>
    </xf>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49" fillId="0" borderId="0">
      <alignment/>
      <protection/>
    </xf>
    <xf numFmtId="0" fontId="29" fillId="0" borderId="0" applyBorder="0">
      <alignment/>
      <protection/>
    </xf>
    <xf numFmtId="0" fontId="29" fillId="31" borderId="0" applyNumberFormat="0" applyBorder="0" applyAlignment="0" applyProtection="0"/>
    <xf numFmtId="0" fontId="0" fillId="0" borderId="0">
      <alignment/>
      <protection/>
    </xf>
    <xf numFmtId="0" fontId="32" fillId="32" borderId="0" applyNumberFormat="0" applyBorder="0" applyAlignment="0" applyProtection="0"/>
    <xf numFmtId="0" fontId="0" fillId="0" borderId="0">
      <alignment/>
      <protection/>
    </xf>
    <xf numFmtId="0" fontId="0" fillId="0" borderId="0">
      <alignment/>
      <protection/>
    </xf>
    <xf numFmtId="176" fontId="2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pplyBorder="0">
      <alignment vertical="center"/>
      <protection/>
    </xf>
    <xf numFmtId="0" fontId="0" fillId="0" borderId="0">
      <alignment/>
      <protection/>
    </xf>
    <xf numFmtId="0" fontId="28" fillId="0" borderId="0">
      <alignment vertical="center"/>
      <protection/>
    </xf>
    <xf numFmtId="0" fontId="28" fillId="0" borderId="0">
      <alignment/>
      <protection/>
    </xf>
    <xf numFmtId="0" fontId="28" fillId="0" borderId="0" applyProtection="0">
      <alignment/>
    </xf>
  </cellStyleXfs>
  <cellXfs count="183">
    <xf numFmtId="0" fontId="0" fillId="0" borderId="0" xfId="0" applyAlignment="1">
      <alignment vertical="center"/>
    </xf>
    <xf numFmtId="0" fontId="50" fillId="0" borderId="0" xfId="0" applyFont="1" applyFill="1" applyAlignment="1">
      <alignment vertical="center"/>
    </xf>
    <xf numFmtId="0" fontId="51" fillId="0" borderId="0" xfId="0" applyFont="1" applyAlignment="1">
      <alignment vertical="center"/>
    </xf>
    <xf numFmtId="0" fontId="1"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horizontal="center" vertical="center"/>
    </xf>
    <xf numFmtId="177" fontId="50" fillId="0" borderId="0" xfId="0" applyNumberFormat="1" applyFont="1" applyAlignment="1">
      <alignment horizontal="center" vertical="center"/>
    </xf>
    <xf numFmtId="0" fontId="2" fillId="20" borderId="9" xfId="0" applyFont="1" applyFill="1" applyBorder="1" applyAlignment="1">
      <alignment horizontal="center" vertical="center" wrapText="1"/>
    </xf>
    <xf numFmtId="177" fontId="2" fillId="20" borderId="9"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31" borderId="11" xfId="0" applyFont="1" applyFill="1" applyBorder="1" applyAlignment="1">
      <alignment horizontal="center" vertical="center"/>
    </xf>
    <xf numFmtId="0" fontId="1" fillId="31" borderId="10" xfId="0" applyFont="1" applyFill="1" applyBorder="1" applyAlignment="1">
      <alignment horizontal="center" vertical="center"/>
    </xf>
    <xf numFmtId="177" fontId="1" fillId="31" borderId="10"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77"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178" fontId="1" fillId="0" borderId="9"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0" fontId="1" fillId="0" borderId="9" xfId="0" applyFont="1" applyFill="1" applyBorder="1" applyAlignment="1" applyProtection="1">
      <alignment horizontal="left" vertical="center" wrapText="1"/>
      <protection/>
    </xf>
    <xf numFmtId="0" fontId="52" fillId="0" borderId="9" xfId="0" applyFont="1" applyFill="1" applyBorder="1" applyAlignment="1">
      <alignment horizontal="left" vertical="center" wrapText="1"/>
    </xf>
    <xf numFmtId="0" fontId="1" fillId="0" borderId="9" xfId="77" applyNumberFormat="1" applyFont="1" applyFill="1" applyBorder="1" applyAlignment="1">
      <alignment horizontal="left" vertical="center" wrapText="1"/>
      <protection/>
    </xf>
    <xf numFmtId="0" fontId="1" fillId="0" borderId="9" xfId="50" applyNumberFormat="1" applyFont="1" applyFill="1" applyBorder="1" applyAlignment="1" applyProtection="1">
      <alignment horizontal="center" vertical="center" wrapText="1"/>
      <protection locked="0"/>
    </xf>
    <xf numFmtId="0" fontId="2" fillId="34" borderId="12" xfId="0" applyFont="1" applyFill="1" applyBorder="1" applyAlignment="1">
      <alignment horizontal="right"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177" fontId="1" fillId="34" borderId="12" xfId="0" applyNumberFormat="1" applyFont="1" applyFill="1" applyBorder="1" applyAlignment="1">
      <alignment horizontal="center" vertical="center"/>
    </xf>
    <xf numFmtId="177" fontId="1" fillId="34" borderId="14" xfId="0" applyNumberFormat="1" applyFont="1" applyFill="1" applyBorder="1" applyAlignment="1">
      <alignment horizontal="center" vertical="center"/>
    </xf>
    <xf numFmtId="0" fontId="2" fillId="20" borderId="12" xfId="0" applyFont="1" applyFill="1" applyBorder="1" applyAlignment="1">
      <alignment horizontal="center" vertical="center" wrapText="1"/>
    </xf>
    <xf numFmtId="0" fontId="2" fillId="20" borderId="13" xfId="0" applyFont="1" applyFill="1" applyBorder="1" applyAlignment="1">
      <alignment horizontal="center" vertical="center" wrapText="1"/>
    </xf>
    <xf numFmtId="177" fontId="2" fillId="20" borderId="13" xfId="0" applyNumberFormat="1" applyFont="1" applyFill="1" applyBorder="1" applyAlignment="1">
      <alignment horizontal="center" vertical="center" wrapText="1"/>
    </xf>
    <xf numFmtId="0" fontId="2" fillId="20" borderId="14" xfId="0" applyFont="1" applyFill="1" applyBorder="1" applyAlignment="1">
      <alignment horizontal="center" vertical="center" wrapText="1"/>
    </xf>
    <xf numFmtId="0" fontId="1" fillId="31" borderId="14" xfId="0" applyFont="1" applyFill="1" applyBorder="1" applyAlignment="1">
      <alignment horizontal="center" vertical="center"/>
    </xf>
    <xf numFmtId="0" fontId="1" fillId="31" borderId="9" xfId="0" applyFont="1" applyFill="1" applyBorder="1" applyAlignment="1">
      <alignment horizontal="center" vertical="center"/>
    </xf>
    <xf numFmtId="0" fontId="1" fillId="0" borderId="9" xfId="0" applyFont="1" applyBorder="1" applyAlignment="1">
      <alignment horizontal="center" vertical="center"/>
    </xf>
    <xf numFmtId="0" fontId="52" fillId="0" borderId="14" xfId="0" applyNumberFormat="1" applyFont="1" applyFill="1" applyBorder="1" applyAlignment="1">
      <alignment horizontal="center" vertical="center" wrapText="1"/>
    </xf>
    <xf numFmtId="0" fontId="1" fillId="0" borderId="9" xfId="77" applyNumberFormat="1" applyFont="1" applyFill="1" applyBorder="1" applyAlignment="1" applyProtection="1">
      <alignment horizontal="center" vertical="center"/>
      <protection/>
    </xf>
    <xf numFmtId="0" fontId="52" fillId="0" borderId="9" xfId="0" applyNumberFormat="1" applyFont="1" applyFill="1" applyBorder="1" applyAlignment="1">
      <alignment horizontal="center" vertical="center" wrapText="1"/>
    </xf>
    <xf numFmtId="177" fontId="1" fillId="0" borderId="9" xfId="0" applyNumberFormat="1" applyFont="1" applyBorder="1" applyAlignment="1">
      <alignment horizontal="center" vertical="center"/>
    </xf>
    <xf numFmtId="0" fontId="1" fillId="0" borderId="14" xfId="77" applyNumberFormat="1" applyFont="1" applyFill="1" applyBorder="1" applyAlignment="1" applyProtection="1">
      <alignment horizontal="center" vertical="center" wrapText="1"/>
      <protection/>
    </xf>
    <xf numFmtId="0" fontId="1" fillId="0" borderId="14" xfId="77" applyFont="1" applyBorder="1" applyAlignment="1">
      <alignment horizontal="center" vertical="center" wrapText="1"/>
      <protection/>
    </xf>
    <xf numFmtId="0" fontId="1" fillId="0" borderId="9" xfId="77" applyFont="1" applyBorder="1" applyAlignment="1">
      <alignment horizontal="center" vertical="center" wrapText="1"/>
      <protection/>
    </xf>
    <xf numFmtId="178" fontId="1" fillId="0" borderId="9" xfId="0" applyNumberFormat="1" applyFont="1" applyBorder="1" applyAlignment="1">
      <alignment horizontal="center" vertical="center"/>
    </xf>
    <xf numFmtId="0" fontId="2" fillId="20" borderId="12" xfId="0" applyFont="1" applyFill="1" applyBorder="1" applyAlignment="1">
      <alignment horizontal="center" vertical="center"/>
    </xf>
    <xf numFmtId="0" fontId="2" fillId="20" borderId="13" xfId="0" applyFont="1" applyFill="1" applyBorder="1" applyAlignment="1">
      <alignment horizontal="center" vertical="center"/>
    </xf>
    <xf numFmtId="177" fontId="2" fillId="20" borderId="13" xfId="0" applyNumberFormat="1" applyFont="1" applyFill="1" applyBorder="1" applyAlignment="1">
      <alignment horizontal="center" vertical="center"/>
    </xf>
    <xf numFmtId="0" fontId="2" fillId="20" borderId="14" xfId="0" applyFont="1" applyFill="1" applyBorder="1" applyAlignment="1">
      <alignment horizontal="center" vertical="center"/>
    </xf>
    <xf numFmtId="0" fontId="1" fillId="0" borderId="14"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9" xfId="59" applyNumberFormat="1"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59" applyNumberFormat="1" applyFont="1" applyBorder="1" applyAlignment="1">
      <alignment horizontal="center" vertical="center" wrapText="1"/>
      <protection/>
    </xf>
    <xf numFmtId="176" fontId="53" fillId="0" borderId="9" xfId="86" applyNumberFormat="1" applyFont="1" applyFill="1" applyBorder="1" applyAlignment="1" applyProtection="1">
      <alignment horizontal="left" vertical="center" wrapText="1"/>
      <protection/>
    </xf>
    <xf numFmtId="0" fontId="1" fillId="0" borderId="14" xfId="63" applyNumberFormat="1" applyFont="1" applyBorder="1" applyAlignment="1">
      <alignment horizontal="center" vertical="center" wrapText="1"/>
      <protection/>
    </xf>
    <xf numFmtId="0" fontId="1" fillId="0" borderId="9" xfId="82" applyFont="1" applyBorder="1" applyAlignment="1">
      <alignment horizontal="center" vertical="center" wrapText="1"/>
      <protection/>
    </xf>
    <xf numFmtId="0" fontId="53" fillId="0" borderId="9" xfId="0" applyFont="1" applyFill="1" applyBorder="1" applyAlignment="1">
      <alignment horizontal="center" vertical="center" wrapText="1"/>
    </xf>
    <xf numFmtId="0" fontId="1" fillId="0" borderId="14" xfId="63" applyNumberFormat="1" applyFont="1" applyFill="1" applyBorder="1" applyAlignment="1">
      <alignment horizontal="center" vertical="center" wrapText="1"/>
      <protection/>
    </xf>
    <xf numFmtId="0" fontId="53" fillId="0" borderId="9" xfId="86" applyFont="1" applyFill="1" applyBorder="1" applyAlignment="1" applyProtection="1">
      <alignment horizontal="left" vertical="center" wrapText="1"/>
      <protection/>
    </xf>
    <xf numFmtId="0" fontId="53" fillId="0" borderId="9" xfId="0" applyFont="1" applyFill="1" applyBorder="1" applyAlignment="1">
      <alignment horizontal="left" vertical="center" wrapText="1"/>
    </xf>
    <xf numFmtId="0" fontId="1" fillId="0" borderId="9" xfId="63" applyNumberFormat="1" applyFont="1" applyFill="1" applyBorder="1" applyAlignment="1">
      <alignment horizontal="center" vertical="center"/>
      <protection/>
    </xf>
    <xf numFmtId="0" fontId="1" fillId="0" borderId="9" xfId="63" applyNumberFormat="1" applyFont="1" applyFill="1" applyBorder="1" applyAlignment="1">
      <alignment horizontal="center" vertical="center" wrapText="1"/>
      <protection/>
    </xf>
    <xf numFmtId="0" fontId="1" fillId="0" borderId="9" xfId="82" applyFont="1" applyFill="1" applyBorder="1" applyAlignment="1">
      <alignment horizontal="center" vertical="center" wrapText="1"/>
      <protection/>
    </xf>
    <xf numFmtId="0" fontId="1" fillId="0" borderId="14" xfId="82" applyFont="1" applyFill="1" applyBorder="1" applyAlignment="1">
      <alignment horizontal="center" vertical="center" wrapText="1"/>
      <protection/>
    </xf>
    <xf numFmtId="0" fontId="1" fillId="0" borderId="9" xfId="63" applyNumberFormat="1" applyFont="1" applyBorder="1" applyAlignment="1">
      <alignment horizontal="center" vertical="center"/>
      <protection/>
    </xf>
    <xf numFmtId="0" fontId="1" fillId="0" borderId="9" xfId="63" applyNumberFormat="1" applyFont="1" applyBorder="1" applyAlignment="1">
      <alignment horizontal="center" vertical="center" wrapText="1"/>
      <protection/>
    </xf>
    <xf numFmtId="0" fontId="1" fillId="0" borderId="0" xfId="0" applyFont="1" applyAlignment="1">
      <alignment vertical="center"/>
    </xf>
    <xf numFmtId="0" fontId="1" fillId="0" borderId="0" xfId="0" applyFont="1" applyFill="1" applyAlignment="1">
      <alignment vertical="center"/>
    </xf>
    <xf numFmtId="0" fontId="2" fillId="0" borderId="0" xfId="0" applyFont="1" applyAlignment="1">
      <alignment vertical="center"/>
    </xf>
    <xf numFmtId="0" fontId="1" fillId="0" borderId="14" xfId="59" applyNumberFormat="1" applyFont="1" applyFill="1" applyBorder="1" applyAlignment="1">
      <alignment horizontal="center" vertical="center" wrapText="1"/>
      <protection/>
    </xf>
    <xf numFmtId="0" fontId="52" fillId="0" borderId="9" xfId="59" applyNumberFormat="1" applyFont="1" applyFill="1" applyBorder="1" applyAlignment="1">
      <alignment horizontal="center" vertical="center" wrapText="1"/>
      <protection/>
    </xf>
    <xf numFmtId="0" fontId="1" fillId="0" borderId="9" xfId="79" applyNumberFormat="1" applyFont="1" applyBorder="1" applyAlignment="1">
      <alignment horizontal="left" vertical="center" wrapText="1"/>
      <protection/>
    </xf>
    <xf numFmtId="0" fontId="53" fillId="0" borderId="9" xfId="0" applyFont="1" applyFill="1" applyBorder="1" applyAlignment="1">
      <alignment horizontal="center" vertical="center"/>
    </xf>
    <xf numFmtId="0" fontId="1" fillId="0" borderId="9" xfId="79" applyNumberFormat="1" applyFont="1" applyFill="1" applyBorder="1" applyAlignment="1">
      <alignment horizontal="left" vertical="center" wrapText="1"/>
      <protection/>
    </xf>
    <xf numFmtId="0" fontId="53" fillId="0" borderId="9" xfId="0" applyNumberFormat="1"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xf>
    <xf numFmtId="0" fontId="1" fillId="0" borderId="14" xfId="79" applyNumberFormat="1" applyFont="1" applyBorder="1" applyAlignment="1">
      <alignment horizontal="center" vertical="center" wrapText="1"/>
      <protection/>
    </xf>
    <xf numFmtId="0" fontId="53" fillId="0" borderId="9" xfId="0" applyFont="1" applyFill="1" applyBorder="1" applyAlignment="1" applyProtection="1">
      <alignment horizontal="center" vertical="center"/>
      <protection/>
    </xf>
    <xf numFmtId="0" fontId="53" fillId="0" borderId="9" xfId="0" applyNumberFormat="1" applyFont="1" applyFill="1" applyBorder="1" applyAlignment="1" applyProtection="1">
      <alignment horizontal="center" vertical="center" wrapText="1"/>
      <protection/>
    </xf>
    <xf numFmtId="0" fontId="53" fillId="0" borderId="9" xfId="50" applyNumberFormat="1"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52" fillId="0" borderId="9" xfId="50" applyNumberFormat="1" applyFont="1" applyFill="1" applyBorder="1" applyAlignment="1" applyProtection="1">
      <alignment horizontal="center" vertical="center" wrapText="1"/>
      <protection locked="0"/>
    </xf>
    <xf numFmtId="0" fontId="1" fillId="0" borderId="14" xfId="0" applyFont="1" applyFill="1" applyBorder="1" applyAlignment="1">
      <alignment horizontal="center" vertical="center"/>
    </xf>
    <xf numFmtId="0" fontId="1" fillId="0" borderId="9" xfId="79" applyNumberFormat="1" applyFont="1" applyFill="1" applyBorder="1" applyAlignment="1">
      <alignment horizontal="center" vertical="center" wrapText="1"/>
      <protection/>
    </xf>
    <xf numFmtId="177" fontId="1" fillId="0" borderId="9" xfId="79" applyNumberFormat="1" applyFont="1" applyFill="1" applyBorder="1" applyAlignment="1">
      <alignment horizontal="center" vertical="center" wrapText="1"/>
      <protection/>
    </xf>
    <xf numFmtId="0" fontId="1" fillId="0" borderId="14" xfId="79" applyNumberFormat="1" applyFont="1" applyFill="1" applyBorder="1" applyAlignment="1">
      <alignment horizontal="center" vertical="center" wrapText="1"/>
      <protection/>
    </xf>
    <xf numFmtId="0" fontId="1" fillId="0" borderId="9" xfId="79" applyNumberFormat="1" applyFont="1" applyBorder="1" applyAlignment="1">
      <alignment horizontal="center" vertical="center" wrapText="1"/>
      <protection/>
    </xf>
    <xf numFmtId="0" fontId="1" fillId="33" borderId="15" xfId="0" applyFont="1" applyFill="1" applyBorder="1" applyAlignment="1">
      <alignment horizontal="center" vertical="center"/>
    </xf>
    <xf numFmtId="0" fontId="1" fillId="31" borderId="16" xfId="0" applyFont="1" applyFill="1" applyBorder="1" applyAlignment="1">
      <alignment horizontal="center" vertical="center"/>
    </xf>
    <xf numFmtId="0" fontId="1" fillId="31" borderId="17" xfId="0" applyFont="1" applyFill="1" applyBorder="1" applyAlignment="1">
      <alignment horizontal="center" vertical="center"/>
    </xf>
    <xf numFmtId="0" fontId="1" fillId="31" borderId="18" xfId="0" applyFont="1" applyFill="1" applyBorder="1" applyAlignment="1">
      <alignment horizontal="center" vertical="center"/>
    </xf>
    <xf numFmtId="0" fontId="2"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4" xfId="0" applyFont="1" applyBorder="1" applyAlignment="1">
      <alignment horizontal="center"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1" fillId="0" borderId="9" xfId="0" applyFont="1" applyFill="1" applyBorder="1" applyAlignment="1">
      <alignment horizontal="center" vertical="center" wrapText="1"/>
    </xf>
    <xf numFmtId="0" fontId="1" fillId="0" borderId="9" xfId="77" applyNumberFormat="1" applyFont="1" applyFill="1" applyBorder="1" applyAlignment="1">
      <alignment horizontal="center" vertical="center" wrapText="1"/>
      <protection/>
    </xf>
    <xf numFmtId="177" fontId="1" fillId="0" borderId="9" xfId="83" applyNumberFormat="1" applyFont="1" applyFill="1" applyBorder="1" applyAlignment="1">
      <alignment horizontal="center" vertical="center"/>
      <protection/>
    </xf>
    <xf numFmtId="0" fontId="1" fillId="21" borderId="9" xfId="0" applyFont="1" applyFill="1" applyBorder="1" applyAlignment="1">
      <alignment horizontal="center" vertical="center"/>
    </xf>
    <xf numFmtId="0" fontId="1" fillId="21" borderId="9" xfId="0" applyFont="1" applyFill="1" applyBorder="1" applyAlignment="1">
      <alignment horizontal="center" vertical="center" wrapText="1"/>
    </xf>
    <xf numFmtId="0" fontId="1" fillId="21" borderId="9" xfId="77" applyNumberFormat="1" applyFont="1" applyFill="1" applyBorder="1" applyAlignment="1">
      <alignment horizontal="center" vertical="center" wrapText="1"/>
      <protection/>
    </xf>
    <xf numFmtId="0" fontId="1" fillId="21" borderId="9" xfId="0" applyFont="1" applyFill="1" applyBorder="1" applyAlignment="1">
      <alignment horizontal="left" vertical="center" wrapText="1"/>
    </xf>
    <xf numFmtId="0" fontId="3" fillId="21" borderId="9" xfId="50" applyNumberFormat="1" applyFont="1" applyFill="1" applyBorder="1" applyAlignment="1" applyProtection="1">
      <alignment horizontal="center" vertical="center" wrapText="1"/>
      <protection locked="0"/>
    </xf>
    <xf numFmtId="178" fontId="1" fillId="21" borderId="9" xfId="0" applyNumberFormat="1" applyFont="1" applyFill="1" applyBorder="1" applyAlignment="1">
      <alignment horizontal="center" vertical="center"/>
    </xf>
    <xf numFmtId="177" fontId="1" fillId="21" borderId="9" xfId="0" applyNumberFormat="1" applyFont="1" applyFill="1" applyBorder="1" applyAlignment="1">
      <alignment horizontal="center" vertical="center"/>
    </xf>
    <xf numFmtId="0" fontId="1" fillId="0" borderId="9" xfId="0" applyFont="1" applyFill="1" applyBorder="1" applyAlignment="1">
      <alignment vertical="center" wrapText="1"/>
    </xf>
    <xf numFmtId="0" fontId="3" fillId="0" borderId="9" xfId="50" applyNumberFormat="1" applyFont="1" applyFill="1" applyBorder="1" applyAlignment="1" applyProtection="1">
      <alignment horizontal="center" vertical="center" wrapText="1"/>
      <protection locked="0"/>
    </xf>
    <xf numFmtId="0" fontId="1" fillId="0" borderId="9" xfId="0" applyFont="1" applyFill="1" applyBorder="1" applyAlignment="1">
      <alignment horizontal="left" vertical="center" wrapText="1"/>
    </xf>
    <xf numFmtId="0" fontId="1" fillId="0" borderId="9" xfId="82" applyFont="1" applyFill="1" applyBorder="1" applyAlignment="1">
      <alignment horizontal="left" vertical="center" wrapText="1"/>
      <protection/>
    </xf>
    <xf numFmtId="177" fontId="1" fillId="0" borderId="9" xfId="82" applyNumberFormat="1" applyFont="1" applyFill="1" applyBorder="1" applyAlignment="1">
      <alignment horizontal="center" vertical="center" wrapText="1"/>
      <protection/>
    </xf>
    <xf numFmtId="177" fontId="1" fillId="0" borderId="9" xfId="82" applyNumberFormat="1" applyFont="1" applyBorder="1" applyAlignment="1">
      <alignment horizontal="center" vertical="center" wrapText="1"/>
      <protection/>
    </xf>
    <xf numFmtId="0" fontId="1" fillId="0" borderId="12" xfId="22" applyNumberFormat="1" applyFont="1" applyFill="1" applyBorder="1" applyAlignment="1">
      <alignment vertical="center" wrapText="1"/>
    </xf>
    <xf numFmtId="177" fontId="1" fillId="0" borderId="9" xfId="0" applyNumberFormat="1" applyFont="1" applyFill="1" applyBorder="1" applyAlignment="1">
      <alignment horizontal="center" vertical="center" wrapText="1"/>
    </xf>
    <xf numFmtId="0" fontId="1" fillId="0" borderId="9" xfId="69" applyFont="1" applyFill="1" applyBorder="1" applyAlignment="1">
      <alignment horizontal="center" vertical="center" wrapText="1"/>
      <protection/>
    </xf>
    <xf numFmtId="179" fontId="1" fillId="0" borderId="9" xfId="65" applyNumberFormat="1" applyFont="1" applyFill="1" applyBorder="1" applyAlignment="1">
      <alignment horizontal="left" vertical="center" wrapText="1"/>
      <protection/>
    </xf>
    <xf numFmtId="0" fontId="1" fillId="21" borderId="9" xfId="82" applyFont="1" applyFill="1" applyBorder="1" applyAlignment="1">
      <alignment horizontal="center" vertical="center" wrapText="1"/>
      <protection/>
    </xf>
    <xf numFmtId="0" fontId="1" fillId="21" borderId="9" xfId="69" applyFont="1" applyFill="1" applyBorder="1" applyAlignment="1">
      <alignment horizontal="center" vertical="center" wrapText="1"/>
      <protection/>
    </xf>
    <xf numFmtId="179" fontId="1" fillId="21" borderId="9" xfId="65" applyNumberFormat="1" applyFont="1" applyFill="1" applyBorder="1" applyAlignment="1">
      <alignment horizontal="left" vertical="center" wrapText="1"/>
      <protection/>
    </xf>
    <xf numFmtId="177" fontId="1" fillId="21" borderId="9" xfId="82" applyNumberFormat="1" applyFont="1" applyFill="1" applyBorder="1" applyAlignment="1">
      <alignment horizontal="center" vertical="center" wrapText="1"/>
      <protection/>
    </xf>
    <xf numFmtId="0" fontId="1" fillId="0" borderId="21" xfId="69" applyFont="1" applyFill="1" applyBorder="1" applyAlignment="1">
      <alignment horizontal="center" vertical="center" wrapText="1"/>
      <protection/>
    </xf>
    <xf numFmtId="0" fontId="1" fillId="0" borderId="18" xfId="82" applyFont="1" applyBorder="1" applyAlignment="1">
      <alignment horizontal="center" vertical="center" wrapText="1"/>
      <protection/>
    </xf>
    <xf numFmtId="0" fontId="1" fillId="21" borderId="18" xfId="82" applyFont="1" applyFill="1" applyBorder="1" applyAlignment="1">
      <alignment horizontal="center" vertical="center" wrapText="1"/>
      <protection/>
    </xf>
    <xf numFmtId="177" fontId="1" fillId="21" borderId="9" xfId="77" applyNumberFormat="1" applyFont="1" applyFill="1" applyBorder="1" applyAlignment="1">
      <alignment horizontal="center" vertical="center" wrapText="1"/>
      <protection/>
    </xf>
    <xf numFmtId="0" fontId="1" fillId="21" borderId="9" xfId="77" applyNumberFormat="1" applyFont="1" applyFill="1" applyBorder="1" applyAlignment="1">
      <alignment vertical="center" wrapText="1"/>
      <protection/>
    </xf>
    <xf numFmtId="0" fontId="1" fillId="0" borderId="9" xfId="77" applyNumberFormat="1" applyFont="1" applyFill="1" applyBorder="1" applyAlignment="1">
      <alignment vertical="center" wrapText="1"/>
      <protection/>
    </xf>
    <xf numFmtId="177" fontId="1" fillId="0" borderId="9" xfId="77" applyNumberFormat="1" applyFont="1" applyFill="1" applyBorder="1" applyAlignment="1">
      <alignment horizontal="center" vertical="center" wrapText="1"/>
      <protection/>
    </xf>
    <xf numFmtId="0" fontId="2" fillId="0" borderId="9" xfId="82" applyFont="1" applyBorder="1" applyAlignment="1">
      <alignment horizontal="left" vertical="center" wrapText="1"/>
      <protection/>
    </xf>
    <xf numFmtId="0" fontId="1" fillId="0" borderId="9" xfId="38" applyFont="1" applyFill="1" applyBorder="1" applyAlignment="1">
      <alignment horizontal="center" vertical="center" wrapText="1"/>
      <protection/>
    </xf>
    <xf numFmtId="177" fontId="1" fillId="0" borderId="18" xfId="75" applyNumberFormat="1" applyFont="1" applyFill="1" applyBorder="1" applyAlignment="1">
      <alignment horizontal="center" vertical="center" wrapText="1"/>
      <protection/>
    </xf>
    <xf numFmtId="177" fontId="1" fillId="0" borderId="9" xfId="74" applyNumberFormat="1" applyFont="1" applyFill="1" applyBorder="1" applyAlignment="1">
      <alignment horizontal="center" vertical="center" wrapText="1"/>
      <protection/>
    </xf>
    <xf numFmtId="0" fontId="1" fillId="0" borderId="9" xfId="86" applyFont="1" applyFill="1" applyBorder="1" applyAlignment="1">
      <alignment horizontal="left" vertical="center" wrapText="1"/>
    </xf>
    <xf numFmtId="0" fontId="2" fillId="21" borderId="12" xfId="0" applyFont="1" applyFill="1" applyBorder="1" applyAlignment="1">
      <alignment horizontal="right" vertical="center"/>
    </xf>
    <xf numFmtId="0" fontId="2" fillId="21" borderId="13" xfId="0" applyFont="1" applyFill="1" applyBorder="1" applyAlignment="1">
      <alignment horizontal="center" vertical="center"/>
    </xf>
    <xf numFmtId="0" fontId="2" fillId="21" borderId="14" xfId="0" applyFont="1" applyFill="1" applyBorder="1" applyAlignment="1">
      <alignment horizontal="center" vertical="center"/>
    </xf>
    <xf numFmtId="177" fontId="1" fillId="21" borderId="12" xfId="0" applyNumberFormat="1" applyFont="1" applyFill="1" applyBorder="1" applyAlignment="1">
      <alignment horizontal="center" vertical="center"/>
    </xf>
    <xf numFmtId="177" fontId="1" fillId="21" borderId="14" xfId="0" applyNumberFormat="1" applyFont="1" applyFill="1" applyBorder="1" applyAlignment="1">
      <alignment horizontal="center" vertical="center"/>
    </xf>
    <xf numFmtId="0" fontId="1" fillId="0" borderId="9" xfId="80" applyFont="1" applyFill="1" applyBorder="1" applyAlignment="1">
      <alignment horizontal="center" vertical="center" wrapText="1"/>
      <protection/>
    </xf>
    <xf numFmtId="0" fontId="1" fillId="0" borderId="9" xfId="72" applyNumberFormat="1" applyFont="1" applyFill="1" applyBorder="1" applyAlignment="1">
      <alignment horizontal="center" vertical="center"/>
      <protection/>
    </xf>
    <xf numFmtId="0" fontId="1" fillId="0" borderId="10" xfId="72" applyNumberFormat="1" applyFont="1" applyFill="1" applyBorder="1" applyAlignment="1">
      <alignment horizontal="center" vertical="center"/>
      <protection/>
    </xf>
    <xf numFmtId="177" fontId="1" fillId="0" borderId="9" xfId="81" applyNumberFormat="1" applyFont="1" applyFill="1" applyBorder="1" applyAlignment="1">
      <alignment horizontal="center" vertical="center" wrapText="1"/>
      <protection/>
    </xf>
    <xf numFmtId="0" fontId="1" fillId="0" borderId="9" xfId="28"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9" xfId="84" applyFont="1" applyFill="1" applyBorder="1" applyAlignment="1">
      <alignment horizontal="center" vertical="center" wrapText="1" shrinkToFit="1"/>
      <protection/>
    </xf>
    <xf numFmtId="0" fontId="1" fillId="0" borderId="9" xfId="38" applyNumberFormat="1" applyFont="1" applyFill="1" applyBorder="1" applyAlignment="1">
      <alignment horizontal="center" vertical="center" wrapText="1"/>
      <protection/>
    </xf>
    <xf numFmtId="0" fontId="1" fillId="0" borderId="9" xfId="85" applyNumberFormat="1" applyFont="1" applyFill="1" applyBorder="1" applyAlignment="1">
      <alignment horizontal="center" vertical="center"/>
      <protection/>
    </xf>
    <xf numFmtId="177" fontId="1" fillId="0" borderId="9" xfId="72" applyNumberFormat="1" applyFont="1" applyFill="1" applyBorder="1" applyAlignment="1">
      <alignment horizontal="center" vertical="center"/>
      <protection/>
    </xf>
    <xf numFmtId="177" fontId="1" fillId="0" borderId="9" xfId="80" applyNumberFormat="1" applyFont="1" applyFill="1" applyBorder="1" applyAlignment="1">
      <alignment horizontal="center" vertical="center" wrapText="1"/>
      <protection/>
    </xf>
    <xf numFmtId="0" fontId="53" fillId="21" borderId="9" xfId="0" applyFont="1" applyFill="1" applyBorder="1" applyAlignment="1">
      <alignment horizontal="center" vertical="center" wrapText="1"/>
    </xf>
    <xf numFmtId="0" fontId="1" fillId="21" borderId="9" xfId="79" applyNumberFormat="1" applyFont="1" applyFill="1" applyBorder="1" applyAlignment="1">
      <alignment horizontal="left" vertical="center" wrapText="1"/>
      <protection/>
    </xf>
    <xf numFmtId="0" fontId="53" fillId="21" borderId="9" xfId="0" applyFont="1" applyFill="1" applyBorder="1" applyAlignment="1">
      <alignment horizontal="center" vertical="center"/>
    </xf>
    <xf numFmtId="0" fontId="1" fillId="21" borderId="9" xfId="0" applyFont="1" applyFill="1" applyBorder="1" applyAlignment="1">
      <alignment vertical="center" wrapText="1"/>
    </xf>
    <xf numFmtId="177" fontId="3" fillId="0" borderId="9" xfId="50" applyNumberFormat="1" applyFont="1" applyFill="1" applyBorder="1" applyAlignment="1" applyProtection="1">
      <alignment horizontal="center" vertical="center" wrapText="1"/>
      <protection locked="0"/>
    </xf>
    <xf numFmtId="0" fontId="50" fillId="0" borderId="0" xfId="0" applyFont="1" applyAlignment="1">
      <alignment horizontal="left" vertical="center" wrapText="1"/>
    </xf>
    <xf numFmtId="0" fontId="0" fillId="0" borderId="0" xfId="0" applyFill="1" applyAlignment="1">
      <alignment vertical="center"/>
    </xf>
    <xf numFmtId="0" fontId="4" fillId="20" borderId="9" xfId="0" applyFont="1" applyFill="1" applyBorder="1" applyAlignment="1">
      <alignment horizontal="center" vertical="center"/>
    </xf>
    <xf numFmtId="0" fontId="0" fillId="32" borderId="0" xfId="0" applyFont="1" applyFill="1" applyAlignment="1">
      <alignment horizontal="center" vertical="center"/>
    </xf>
    <xf numFmtId="0" fontId="5" fillId="35" borderId="9" xfId="0" applyFont="1" applyFill="1" applyBorder="1" applyAlignment="1">
      <alignment horizontal="center" vertical="center"/>
    </xf>
    <xf numFmtId="0" fontId="5" fillId="35" borderId="11"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5" fillId="0" borderId="9" xfId="0" applyFont="1" applyBorder="1" applyAlignment="1">
      <alignment horizontal="center" vertical="center" wrapText="1"/>
    </xf>
    <xf numFmtId="177"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177" fontId="0" fillId="0" borderId="10" xfId="0" applyNumberFormat="1"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wrapText="1"/>
    </xf>
    <xf numFmtId="0" fontId="5" fillId="0" borderId="18" xfId="0" applyFont="1" applyBorder="1" applyAlignment="1">
      <alignment horizontal="center" vertical="center" wrapText="1"/>
    </xf>
    <xf numFmtId="177" fontId="0" fillId="0" borderId="18" xfId="0" applyNumberFormat="1" applyFont="1" applyBorder="1" applyAlignment="1">
      <alignment horizontal="center" vertical="center"/>
    </xf>
    <xf numFmtId="0" fontId="0" fillId="0" borderId="23"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6" fillId="36" borderId="13" xfId="0" applyFont="1" applyFill="1" applyBorder="1" applyAlignment="1">
      <alignment horizontal="center" vertical="center"/>
    </xf>
    <xf numFmtId="0" fontId="6" fillId="36" borderId="14" xfId="0" applyFont="1" applyFill="1" applyBorder="1" applyAlignment="1">
      <alignment horizontal="center" vertical="center"/>
    </xf>
    <xf numFmtId="177" fontId="0" fillId="36" borderId="9" xfId="0" applyNumberFormat="1" applyFont="1" applyFill="1" applyBorder="1" applyAlignment="1">
      <alignment horizontal="center" vertical="center"/>
    </xf>
    <xf numFmtId="0" fontId="0" fillId="0" borderId="0" xfId="0" applyFont="1" applyAlignment="1">
      <alignment vertical="center"/>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警告文本" xfId="29"/>
    <cellStyle name="常规 6 5" xfId="30"/>
    <cellStyle name="60% - 强调文字颜色 2" xfId="31"/>
    <cellStyle name="标题 4" xfId="32"/>
    <cellStyle name="标题" xfId="33"/>
    <cellStyle name="解释性文本" xfId="34"/>
    <cellStyle name="标题 1" xfId="35"/>
    <cellStyle name="标题 2" xfId="36"/>
    <cellStyle name="常规 5 2 2" xfId="37"/>
    <cellStyle name="0,0_x000d__x000a_NA_x000d__x000a_"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常规 2 3" xfId="69"/>
    <cellStyle name="常规 10" xfId="70"/>
    <cellStyle name="40% - 强调文字颜色 6" xfId="71"/>
    <cellStyle name="0,0&#13;&#10;NA&#13;&#10;" xfId="72"/>
    <cellStyle name="60% - 强调文字颜色 6" xfId="73"/>
    <cellStyle name="0,0&#13;&#10;NA&#13;&#10; 2 2 2 2" xfId="74"/>
    <cellStyle name="0,0_x000d__x000a_NA_x000d__x000a_ 2 2 2 2" xfId="75"/>
    <cellStyle name="Normal" xfId="76"/>
    <cellStyle name="常规 2" xfId="77"/>
    <cellStyle name="常规 2 22" xfId="78"/>
    <cellStyle name="常规 3" xfId="79"/>
    <cellStyle name="常规 4" xfId="80"/>
    <cellStyle name="常规 5" xfId="81"/>
    <cellStyle name="常规 5 3" xfId="82"/>
    <cellStyle name="常规_9000" xfId="83"/>
    <cellStyle name="常规_会议系统_11" xfId="84"/>
    <cellStyle name="常规_设备清单_20061024" xfId="85"/>
    <cellStyle name="样式 1" xfId="8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6"/>
  <sheetViews>
    <sheetView view="pageBreakPreview" zoomScaleSheetLayoutView="100" workbookViewId="0" topLeftCell="A1">
      <selection activeCell="C15" sqref="C15"/>
    </sheetView>
  </sheetViews>
  <sheetFormatPr defaultColWidth="8.625" defaultRowHeight="14.25"/>
  <cols>
    <col min="2" max="2" width="22.625" style="0" customWidth="1"/>
    <col min="3" max="3" width="49.625" style="0" customWidth="1"/>
    <col min="4" max="4" width="9.625" style="0" hidden="1" customWidth="1"/>
    <col min="5" max="5" width="19.00390625" style="0" customWidth="1"/>
    <col min="6" max="6" width="71.875" style="0" customWidth="1"/>
  </cols>
  <sheetData>
    <row r="1" spans="1:5" ht="48" customHeight="1">
      <c r="A1" s="157" t="s">
        <v>0</v>
      </c>
      <c r="B1" s="157"/>
      <c r="C1" s="157"/>
      <c r="D1" s="157"/>
      <c r="E1" s="157"/>
    </row>
    <row r="2" spans="1:5" ht="37.5" customHeight="1">
      <c r="A2" s="158" t="s">
        <v>1</v>
      </c>
      <c r="B2" s="159" t="s">
        <v>2</v>
      </c>
      <c r="C2" s="160" t="s">
        <v>3</v>
      </c>
      <c r="D2" s="160" t="s">
        <v>4</v>
      </c>
      <c r="E2" s="160" t="s">
        <v>5</v>
      </c>
    </row>
    <row r="3" spans="1:5" ht="37.5" customHeight="1">
      <c r="A3" s="161">
        <v>1</v>
      </c>
      <c r="B3" s="161" t="s">
        <v>6</v>
      </c>
      <c r="C3" s="162" t="s">
        <v>7</v>
      </c>
      <c r="D3" s="163"/>
      <c r="E3" s="164">
        <f>SUM('建设清单'!G11)</f>
        <v>0</v>
      </c>
    </row>
    <row r="4" spans="1:5" ht="45" customHeight="1">
      <c r="A4" s="161">
        <v>2</v>
      </c>
      <c r="B4" s="165" t="s">
        <v>8</v>
      </c>
      <c r="C4" s="166" t="s">
        <v>9</v>
      </c>
      <c r="D4" s="167"/>
      <c r="E4" s="168">
        <f>SUM('建设清单'!G19)</f>
        <v>0</v>
      </c>
    </row>
    <row r="5" spans="1:5" ht="96" customHeight="1">
      <c r="A5" s="161">
        <v>3</v>
      </c>
      <c r="B5" s="161" t="s">
        <v>10</v>
      </c>
      <c r="C5" s="162" t="s">
        <v>11</v>
      </c>
      <c r="D5" s="163"/>
      <c r="E5" s="164">
        <f>SUM('建设清单'!G23)</f>
        <v>0</v>
      </c>
    </row>
    <row r="6" spans="1:5" ht="63.75" customHeight="1">
      <c r="A6" s="161">
        <v>4</v>
      </c>
      <c r="B6" s="161" t="s">
        <v>12</v>
      </c>
      <c r="C6" s="162" t="s">
        <v>13</v>
      </c>
      <c r="D6" s="163"/>
      <c r="E6" s="164">
        <f>SUM('建设清单'!G27)</f>
        <v>0</v>
      </c>
    </row>
    <row r="7" spans="1:5" ht="37.5" customHeight="1">
      <c r="A7" s="169">
        <v>5</v>
      </c>
      <c r="B7" s="169" t="s">
        <v>14</v>
      </c>
      <c r="C7" s="170" t="s">
        <v>15</v>
      </c>
      <c r="D7" s="171"/>
      <c r="E7" s="172">
        <f>SUM('建设清单'!G33)</f>
        <v>0</v>
      </c>
    </row>
    <row r="8" spans="1:5" ht="37.5" customHeight="1">
      <c r="A8" s="173"/>
      <c r="B8" s="173"/>
      <c r="C8" s="166"/>
      <c r="D8" s="167"/>
      <c r="E8" s="168"/>
    </row>
    <row r="9" spans="1:5" s="156" customFormat="1" ht="60" customHeight="1">
      <c r="A9" s="161">
        <v>6</v>
      </c>
      <c r="B9" s="174" t="s">
        <v>16</v>
      </c>
      <c r="C9" s="175" t="s">
        <v>17</v>
      </c>
      <c r="D9" s="176"/>
      <c r="E9" s="177">
        <f>SUM('建设清单'!G63)</f>
        <v>0</v>
      </c>
    </row>
    <row r="10" spans="1:5" s="156" customFormat="1" ht="97.5" customHeight="1">
      <c r="A10" s="161">
        <v>7</v>
      </c>
      <c r="B10" s="174" t="s">
        <v>18</v>
      </c>
      <c r="C10" s="175" t="s">
        <v>19</v>
      </c>
      <c r="D10" s="176"/>
      <c r="E10" s="177">
        <f>SUM('建设清单'!G73)</f>
        <v>0</v>
      </c>
    </row>
    <row r="11" spans="1:5" ht="69.75" customHeight="1">
      <c r="A11" s="161">
        <v>8</v>
      </c>
      <c r="B11" s="161" t="s">
        <v>20</v>
      </c>
      <c r="C11" s="162" t="s">
        <v>21</v>
      </c>
      <c r="D11" s="163"/>
      <c r="E11" s="164">
        <f>SUM('建设清单'!G88)</f>
        <v>0</v>
      </c>
    </row>
    <row r="12" spans="1:5" ht="37.5" customHeight="1">
      <c r="A12" s="161">
        <v>9</v>
      </c>
      <c r="B12" s="161" t="s">
        <v>22</v>
      </c>
      <c r="C12" s="162" t="s">
        <v>23</v>
      </c>
      <c r="D12" s="163">
        <v>1</v>
      </c>
      <c r="E12" s="164">
        <f>SUM('建设清单'!G95)</f>
        <v>0</v>
      </c>
    </row>
    <row r="13" spans="1:5" s="156" customFormat="1" ht="99.75">
      <c r="A13" s="161">
        <v>10</v>
      </c>
      <c r="B13" s="174" t="s">
        <v>24</v>
      </c>
      <c r="C13" s="175" t="s">
        <v>25</v>
      </c>
      <c r="D13" s="176"/>
      <c r="E13" s="177">
        <f>SUM('建设清单'!G109)</f>
        <v>0</v>
      </c>
    </row>
    <row r="14" spans="1:5" s="156" customFormat="1" ht="37.5" customHeight="1">
      <c r="A14" s="161">
        <v>11</v>
      </c>
      <c r="B14" s="174" t="s">
        <v>26</v>
      </c>
      <c r="C14" s="175" t="s">
        <v>27</v>
      </c>
      <c r="D14" s="176"/>
      <c r="E14" s="177">
        <f>SUM('建设清单'!G126)</f>
        <v>0</v>
      </c>
    </row>
    <row r="15" spans="1:5" s="156" customFormat="1" ht="48" customHeight="1">
      <c r="A15" s="161">
        <v>12</v>
      </c>
      <c r="B15" s="174" t="s">
        <v>28</v>
      </c>
      <c r="C15" s="175" t="s">
        <v>29</v>
      </c>
      <c r="D15" s="176"/>
      <c r="E15" s="177">
        <f>SUM('建设清单'!G141)</f>
        <v>0</v>
      </c>
    </row>
    <row r="16" spans="1:5" s="156" customFormat="1" ht="48" customHeight="1">
      <c r="A16" s="161">
        <v>13</v>
      </c>
      <c r="B16" s="174" t="s">
        <v>30</v>
      </c>
      <c r="C16" s="178" t="s">
        <v>31</v>
      </c>
      <c r="D16" s="176"/>
      <c r="E16" s="177">
        <f>SUM('建设清单'!G161)</f>
        <v>0</v>
      </c>
    </row>
    <row r="17" spans="1:5" s="156" customFormat="1" ht="40.5" customHeight="1">
      <c r="A17" s="161">
        <v>14</v>
      </c>
      <c r="B17" s="174" t="s">
        <v>32</v>
      </c>
      <c r="C17" s="178" t="s">
        <v>33</v>
      </c>
      <c r="D17" s="176"/>
      <c r="E17" s="177">
        <f>SUM('建设清单'!G166)</f>
        <v>0</v>
      </c>
    </row>
    <row r="18" spans="1:5" s="156" customFormat="1" ht="48" customHeight="1">
      <c r="A18" s="161">
        <v>15</v>
      </c>
      <c r="B18" s="174" t="s">
        <v>34</v>
      </c>
      <c r="C18" s="178" t="s">
        <v>35</v>
      </c>
      <c r="D18" s="176"/>
      <c r="E18" s="177">
        <f>SUM('建设清单'!G244)</f>
        <v>0</v>
      </c>
    </row>
    <row r="19" spans="1:5" ht="33" customHeight="1">
      <c r="A19" s="179" t="s">
        <v>36</v>
      </c>
      <c r="B19" s="179"/>
      <c r="C19" s="179"/>
      <c r="D19" s="180"/>
      <c r="E19" s="181">
        <f>SUM(E3:E18)</f>
        <v>0</v>
      </c>
    </row>
    <row r="24" ht="14.25">
      <c r="F24" s="182"/>
    </row>
    <row r="25" ht="14.25">
      <c r="C25" s="182"/>
    </row>
    <row r="26" ht="14.25">
      <c r="C26" s="182"/>
    </row>
  </sheetData>
  <sheetProtection/>
  <mergeCells count="7">
    <mergeCell ref="A1:E1"/>
    <mergeCell ref="A19:D19"/>
    <mergeCell ref="A7:A8"/>
    <mergeCell ref="B7:B8"/>
    <mergeCell ref="C7:C8"/>
    <mergeCell ref="D7:D8"/>
    <mergeCell ref="E7:E8"/>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45"/>
  <sheetViews>
    <sheetView tabSelected="1" zoomScale="130" zoomScaleNormal="130" zoomScaleSheetLayoutView="100" workbookViewId="0" topLeftCell="A1">
      <selection activeCell="D4" sqref="D4"/>
    </sheetView>
  </sheetViews>
  <sheetFormatPr defaultColWidth="9.00390625" defaultRowHeight="14.25"/>
  <cols>
    <col min="1" max="1" width="5.75390625" style="4" customWidth="1"/>
    <col min="2" max="2" width="17.75390625" style="5" customWidth="1"/>
    <col min="3" max="3" width="19.25390625" style="5" customWidth="1"/>
    <col min="4" max="4" width="39.00390625" style="5" customWidth="1"/>
    <col min="5" max="5" width="8.375" style="5" customWidth="1"/>
    <col min="6" max="6" width="7.625" style="5" customWidth="1"/>
    <col min="7" max="7" width="10.25390625" style="6" customWidth="1"/>
    <col min="8" max="8" width="12.375" style="5" customWidth="1"/>
    <col min="9" max="9" width="21.00390625" style="4" customWidth="1"/>
    <col min="10" max="10" width="58.50390625" style="4" customWidth="1"/>
    <col min="11" max="16384" width="8.625" style="4" bestFit="1" customWidth="1"/>
  </cols>
  <sheetData>
    <row r="1" spans="1:9" ht="33" customHeight="1">
      <c r="A1" s="7" t="s">
        <v>37</v>
      </c>
      <c r="B1" s="7"/>
      <c r="C1" s="7"/>
      <c r="D1" s="7"/>
      <c r="E1" s="7"/>
      <c r="F1" s="7"/>
      <c r="G1" s="8"/>
      <c r="H1" s="7"/>
      <c r="I1" s="66"/>
    </row>
    <row r="2" spans="1:9" ht="27.75" customHeight="1">
      <c r="A2" s="9" t="s">
        <v>1</v>
      </c>
      <c r="B2" s="10" t="s">
        <v>38</v>
      </c>
      <c r="C2" s="10" t="s">
        <v>39</v>
      </c>
      <c r="D2" s="10" t="s">
        <v>40</v>
      </c>
      <c r="E2" s="10" t="s">
        <v>41</v>
      </c>
      <c r="F2" s="11" t="s">
        <v>42</v>
      </c>
      <c r="G2" s="12" t="s">
        <v>43</v>
      </c>
      <c r="H2" s="12" t="s">
        <v>44</v>
      </c>
      <c r="I2" s="66"/>
    </row>
    <row r="3" spans="1:9" ht="27.75" customHeight="1">
      <c r="A3" s="13">
        <v>1</v>
      </c>
      <c r="B3" s="14" t="s">
        <v>45</v>
      </c>
      <c r="C3" s="14" t="s">
        <v>46</v>
      </c>
      <c r="D3" s="15" t="s">
        <v>47</v>
      </c>
      <c r="E3" s="15" t="s">
        <v>48</v>
      </c>
      <c r="F3" s="16">
        <v>4</v>
      </c>
      <c r="G3" s="17"/>
      <c r="H3" s="18">
        <f aca="true" t="shared" si="0" ref="H3:H10">SUM(F3*G3)</f>
        <v>0</v>
      </c>
      <c r="I3" s="66"/>
    </row>
    <row r="4" spans="1:9" ht="27.75" customHeight="1">
      <c r="A4" s="13">
        <v>2</v>
      </c>
      <c r="B4" s="15" t="s">
        <v>49</v>
      </c>
      <c r="C4" s="13" t="s">
        <v>50</v>
      </c>
      <c r="D4" s="19" t="s">
        <v>51</v>
      </c>
      <c r="E4" s="15" t="s">
        <v>52</v>
      </c>
      <c r="F4" s="16">
        <v>2</v>
      </c>
      <c r="G4" s="17"/>
      <c r="H4" s="18">
        <f t="shared" si="0"/>
        <v>0</v>
      </c>
      <c r="I4" s="66"/>
    </row>
    <row r="5" spans="1:9" ht="27.75" customHeight="1">
      <c r="A5" s="13">
        <v>3</v>
      </c>
      <c r="B5" s="14" t="s">
        <v>53</v>
      </c>
      <c r="C5" s="13" t="s">
        <v>54</v>
      </c>
      <c r="D5" s="20" t="s">
        <v>55</v>
      </c>
      <c r="E5" s="15" t="s">
        <v>52</v>
      </c>
      <c r="F5" s="16">
        <v>1</v>
      </c>
      <c r="G5" s="17"/>
      <c r="H5" s="18">
        <f t="shared" si="0"/>
        <v>0</v>
      </c>
      <c r="I5" s="66"/>
    </row>
    <row r="6" spans="1:9" ht="27.75" customHeight="1">
      <c r="A6" s="13">
        <v>4</v>
      </c>
      <c r="B6" s="14" t="s">
        <v>56</v>
      </c>
      <c r="C6" s="13" t="s">
        <v>54</v>
      </c>
      <c r="D6" s="20" t="s">
        <v>55</v>
      </c>
      <c r="E6" s="15" t="s">
        <v>52</v>
      </c>
      <c r="F6" s="16">
        <v>2</v>
      </c>
      <c r="G6" s="17"/>
      <c r="H6" s="18">
        <f t="shared" si="0"/>
        <v>0</v>
      </c>
      <c r="I6" s="66"/>
    </row>
    <row r="7" spans="1:9" ht="27.75" customHeight="1">
      <c r="A7" s="13">
        <v>5</v>
      </c>
      <c r="B7" s="14" t="s">
        <v>57</v>
      </c>
      <c r="C7" s="13" t="s">
        <v>54</v>
      </c>
      <c r="D7" s="20" t="s">
        <v>55</v>
      </c>
      <c r="E7" s="15" t="s">
        <v>52</v>
      </c>
      <c r="F7" s="16">
        <v>1</v>
      </c>
      <c r="G7" s="17"/>
      <c r="H7" s="18">
        <f t="shared" si="0"/>
        <v>0</v>
      </c>
      <c r="I7" s="66"/>
    </row>
    <row r="8" spans="1:9" ht="27.75" customHeight="1">
      <c r="A8" s="13">
        <v>6</v>
      </c>
      <c r="B8" s="14" t="s">
        <v>58</v>
      </c>
      <c r="C8" s="13" t="s">
        <v>54</v>
      </c>
      <c r="D8" s="20" t="s">
        <v>55</v>
      </c>
      <c r="E8" s="15" t="s">
        <v>52</v>
      </c>
      <c r="F8" s="16">
        <v>1</v>
      </c>
      <c r="G8" s="17"/>
      <c r="H8" s="18">
        <f t="shared" si="0"/>
        <v>0</v>
      </c>
      <c r="I8" s="66"/>
    </row>
    <row r="9" spans="1:9" ht="27.75" customHeight="1">
      <c r="A9" s="13">
        <v>7</v>
      </c>
      <c r="B9" s="14" t="s">
        <v>59</v>
      </c>
      <c r="C9" s="13" t="s">
        <v>60</v>
      </c>
      <c r="D9" s="19" t="s">
        <v>61</v>
      </c>
      <c r="E9" s="15" t="s">
        <v>52</v>
      </c>
      <c r="F9" s="13">
        <v>1</v>
      </c>
      <c r="G9" s="17"/>
      <c r="H9" s="18">
        <f t="shared" si="0"/>
        <v>0</v>
      </c>
      <c r="I9" s="66"/>
    </row>
    <row r="10" spans="1:9" s="1" customFormat="1" ht="27.75" customHeight="1">
      <c r="A10" s="13">
        <v>8</v>
      </c>
      <c r="B10" s="15" t="s">
        <v>62</v>
      </c>
      <c r="C10" s="15" t="s">
        <v>63</v>
      </c>
      <c r="D10" s="21" t="s">
        <v>64</v>
      </c>
      <c r="E10" s="15" t="s">
        <v>52</v>
      </c>
      <c r="F10" s="22">
        <v>1</v>
      </c>
      <c r="G10" s="17"/>
      <c r="H10" s="18">
        <f t="shared" si="0"/>
        <v>0</v>
      </c>
      <c r="I10" s="67"/>
    </row>
    <row r="11" spans="1:9" ht="27.75" customHeight="1">
      <c r="A11" s="23" t="s">
        <v>65</v>
      </c>
      <c r="B11" s="24"/>
      <c r="C11" s="24"/>
      <c r="D11" s="24"/>
      <c r="E11" s="24"/>
      <c r="F11" s="25"/>
      <c r="G11" s="26">
        <f>SUM(H3:H10)</f>
        <v>0</v>
      </c>
      <c r="H11" s="27"/>
      <c r="I11" s="66"/>
    </row>
    <row r="12" spans="1:9" ht="27.75" customHeight="1">
      <c r="A12" s="28" t="s">
        <v>66</v>
      </c>
      <c r="B12" s="29"/>
      <c r="C12" s="29"/>
      <c r="D12" s="29"/>
      <c r="E12" s="29"/>
      <c r="F12" s="29"/>
      <c r="G12" s="30"/>
      <c r="H12" s="31"/>
      <c r="I12" s="66"/>
    </row>
    <row r="13" spans="1:9" ht="27.75" customHeight="1">
      <c r="A13" s="9" t="s">
        <v>1</v>
      </c>
      <c r="B13" s="10" t="s">
        <v>38</v>
      </c>
      <c r="C13" s="32" t="s">
        <v>39</v>
      </c>
      <c r="D13" s="32" t="s">
        <v>40</v>
      </c>
      <c r="E13" s="10" t="s">
        <v>41</v>
      </c>
      <c r="F13" s="33" t="s">
        <v>42</v>
      </c>
      <c r="G13" s="12" t="s">
        <v>43</v>
      </c>
      <c r="H13" s="12" t="s">
        <v>44</v>
      </c>
      <c r="I13" s="66"/>
    </row>
    <row r="14" spans="1:9" ht="27.75" customHeight="1">
      <c r="A14" s="34">
        <v>1</v>
      </c>
      <c r="B14" s="35" t="s">
        <v>67</v>
      </c>
      <c r="C14" s="36" t="s">
        <v>68</v>
      </c>
      <c r="D14" s="37" t="s">
        <v>69</v>
      </c>
      <c r="E14" s="36" t="s">
        <v>70</v>
      </c>
      <c r="F14" s="36">
        <v>1</v>
      </c>
      <c r="G14" s="14"/>
      <c r="H14" s="38">
        <f>SUM(F14*G14)</f>
        <v>0</v>
      </c>
      <c r="I14" s="66"/>
    </row>
    <row r="15" spans="1:9" ht="27.75" customHeight="1">
      <c r="A15" s="34">
        <v>2</v>
      </c>
      <c r="B15" s="35" t="s">
        <v>71</v>
      </c>
      <c r="C15" s="36" t="s">
        <v>68</v>
      </c>
      <c r="D15" s="37" t="s">
        <v>72</v>
      </c>
      <c r="E15" s="36" t="s">
        <v>70</v>
      </c>
      <c r="F15" s="36">
        <v>1</v>
      </c>
      <c r="G15" s="14"/>
      <c r="H15" s="38">
        <f>SUM(F15*G15)</f>
        <v>0</v>
      </c>
      <c r="I15" s="66"/>
    </row>
    <row r="16" spans="1:9" ht="27.75" customHeight="1">
      <c r="A16" s="34">
        <v>3</v>
      </c>
      <c r="B16" s="35" t="s">
        <v>73</v>
      </c>
      <c r="C16" s="36" t="s">
        <v>68</v>
      </c>
      <c r="D16" s="37" t="s">
        <v>74</v>
      </c>
      <c r="E16" s="36" t="s">
        <v>70</v>
      </c>
      <c r="F16" s="36">
        <v>1</v>
      </c>
      <c r="G16" s="14"/>
      <c r="H16" s="38">
        <f>SUM(F16*G16)</f>
        <v>0</v>
      </c>
      <c r="I16" s="66"/>
    </row>
    <row r="17" spans="1:9" ht="27.75" customHeight="1">
      <c r="A17" s="34">
        <v>4</v>
      </c>
      <c r="B17" s="39" t="s">
        <v>75</v>
      </c>
      <c r="C17" s="36" t="s">
        <v>68</v>
      </c>
      <c r="D17" s="14" t="s">
        <v>76</v>
      </c>
      <c r="E17" s="36" t="s">
        <v>70</v>
      </c>
      <c r="F17" s="36">
        <v>1</v>
      </c>
      <c r="G17" s="14"/>
      <c r="H17" s="38">
        <f>SUM(F17*G17)</f>
        <v>0</v>
      </c>
      <c r="I17" s="66"/>
    </row>
    <row r="18" spans="1:9" ht="27.75" customHeight="1">
      <c r="A18" s="34">
        <v>5</v>
      </c>
      <c r="B18" s="40" t="s">
        <v>77</v>
      </c>
      <c r="C18" s="36" t="s">
        <v>68</v>
      </c>
      <c r="D18" s="41" t="s">
        <v>78</v>
      </c>
      <c r="E18" s="36" t="s">
        <v>70</v>
      </c>
      <c r="F18" s="36">
        <v>1</v>
      </c>
      <c r="G18" s="14"/>
      <c r="H18" s="38">
        <f>SUM(F18*G18)</f>
        <v>0</v>
      </c>
      <c r="I18" s="66"/>
    </row>
    <row r="19" spans="1:9" s="2" customFormat="1" ht="27.75" customHeight="1">
      <c r="A19" s="23" t="s">
        <v>65</v>
      </c>
      <c r="B19" s="24"/>
      <c r="C19" s="24"/>
      <c r="D19" s="24"/>
      <c r="E19" s="24"/>
      <c r="F19" s="25"/>
      <c r="G19" s="26">
        <f>SUM(H14:H18)</f>
        <v>0</v>
      </c>
      <c r="H19" s="27"/>
      <c r="I19" s="68"/>
    </row>
    <row r="20" spans="1:9" ht="27.75" customHeight="1">
      <c r="A20" s="28" t="s">
        <v>79</v>
      </c>
      <c r="B20" s="29"/>
      <c r="C20" s="29"/>
      <c r="D20" s="29"/>
      <c r="E20" s="29"/>
      <c r="F20" s="29"/>
      <c r="G20" s="30"/>
      <c r="H20" s="31"/>
      <c r="I20" s="66"/>
    </row>
    <row r="21" spans="1:9" ht="27.75" customHeight="1">
      <c r="A21" s="9" t="s">
        <v>1</v>
      </c>
      <c r="B21" s="10" t="s">
        <v>38</v>
      </c>
      <c r="C21" s="32" t="s">
        <v>39</v>
      </c>
      <c r="D21" s="32" t="s">
        <v>40</v>
      </c>
      <c r="E21" s="10" t="s">
        <v>41</v>
      </c>
      <c r="F21" s="33" t="s">
        <v>42</v>
      </c>
      <c r="G21" s="12" t="s">
        <v>43</v>
      </c>
      <c r="H21" s="12" t="s">
        <v>44</v>
      </c>
      <c r="I21" s="66"/>
    </row>
    <row r="22" spans="1:9" ht="27.75" customHeight="1">
      <c r="A22" s="34">
        <v>1</v>
      </c>
      <c r="B22" s="35" t="s">
        <v>80</v>
      </c>
      <c r="C22" s="36" t="s">
        <v>68</v>
      </c>
      <c r="D22" s="37" t="s">
        <v>81</v>
      </c>
      <c r="E22" s="36" t="s">
        <v>70</v>
      </c>
      <c r="F22" s="36">
        <v>1</v>
      </c>
      <c r="G22" s="42"/>
      <c r="H22" s="38">
        <f>SUM(F22*G22)</f>
        <v>0</v>
      </c>
      <c r="I22" s="66"/>
    </row>
    <row r="23" spans="1:9" ht="27.75" customHeight="1">
      <c r="A23" s="23" t="s">
        <v>65</v>
      </c>
      <c r="B23" s="24"/>
      <c r="C23" s="24"/>
      <c r="D23" s="24"/>
      <c r="E23" s="24"/>
      <c r="F23" s="25"/>
      <c r="G23" s="26">
        <f>SUM(H22)</f>
        <v>0</v>
      </c>
      <c r="H23" s="27"/>
      <c r="I23" s="66"/>
    </row>
    <row r="24" spans="1:9" ht="27.75" customHeight="1">
      <c r="A24" s="43" t="s">
        <v>82</v>
      </c>
      <c r="B24" s="44"/>
      <c r="C24" s="44"/>
      <c r="D24" s="44"/>
      <c r="E24" s="44"/>
      <c r="F24" s="44"/>
      <c r="G24" s="45"/>
      <c r="H24" s="46"/>
      <c r="I24" s="66"/>
    </row>
    <row r="25" spans="1:9" ht="27.75" customHeight="1">
      <c r="A25" s="9" t="s">
        <v>1</v>
      </c>
      <c r="B25" s="10" t="s">
        <v>38</v>
      </c>
      <c r="C25" s="32" t="s">
        <v>39</v>
      </c>
      <c r="D25" s="32" t="s">
        <v>40</v>
      </c>
      <c r="E25" s="10" t="s">
        <v>41</v>
      </c>
      <c r="F25" s="33" t="s">
        <v>42</v>
      </c>
      <c r="G25" s="12" t="s">
        <v>43</v>
      </c>
      <c r="H25" s="12" t="s">
        <v>44</v>
      </c>
      <c r="I25" s="66"/>
    </row>
    <row r="26" spans="1:9" ht="27.75" customHeight="1">
      <c r="A26" s="34">
        <v>1</v>
      </c>
      <c r="B26" s="35" t="s">
        <v>12</v>
      </c>
      <c r="C26" s="36" t="s">
        <v>68</v>
      </c>
      <c r="D26" s="37" t="s">
        <v>83</v>
      </c>
      <c r="E26" s="36" t="s">
        <v>70</v>
      </c>
      <c r="F26" s="36">
        <v>1</v>
      </c>
      <c r="G26" s="42"/>
      <c r="H26" s="38">
        <f>SUM(F26*G26)</f>
        <v>0</v>
      </c>
      <c r="I26" s="66"/>
    </row>
    <row r="27" spans="1:9" ht="27.75" customHeight="1">
      <c r="A27" s="23" t="s">
        <v>65</v>
      </c>
      <c r="B27" s="24"/>
      <c r="C27" s="24"/>
      <c r="D27" s="24"/>
      <c r="E27" s="24"/>
      <c r="F27" s="25"/>
      <c r="G27" s="26">
        <f>SUM(H26)</f>
        <v>0</v>
      </c>
      <c r="H27" s="27"/>
      <c r="I27" s="66"/>
    </row>
    <row r="28" spans="1:9" ht="27.75" customHeight="1">
      <c r="A28" s="43" t="s">
        <v>84</v>
      </c>
      <c r="B28" s="44"/>
      <c r="C28" s="44"/>
      <c r="D28" s="44"/>
      <c r="E28" s="44"/>
      <c r="F28" s="44"/>
      <c r="G28" s="45"/>
      <c r="H28" s="46"/>
      <c r="I28" s="66"/>
    </row>
    <row r="29" spans="1:9" ht="27.75" customHeight="1">
      <c r="A29" s="9" t="s">
        <v>1</v>
      </c>
      <c r="B29" s="10" t="s">
        <v>38</v>
      </c>
      <c r="C29" s="32" t="s">
        <v>39</v>
      </c>
      <c r="D29" s="32" t="s">
        <v>40</v>
      </c>
      <c r="E29" s="10" t="s">
        <v>41</v>
      </c>
      <c r="F29" s="33" t="s">
        <v>42</v>
      </c>
      <c r="G29" s="12" t="s">
        <v>43</v>
      </c>
      <c r="H29" s="12" t="s">
        <v>44</v>
      </c>
      <c r="I29" s="66"/>
    </row>
    <row r="30" spans="1:9" ht="27.75" customHeight="1">
      <c r="A30" s="34">
        <v>1</v>
      </c>
      <c r="B30" s="47" t="s">
        <v>85</v>
      </c>
      <c r="C30" s="36" t="s">
        <v>68</v>
      </c>
      <c r="D30" s="48" t="s">
        <v>86</v>
      </c>
      <c r="E30" s="34" t="s">
        <v>70</v>
      </c>
      <c r="F30" s="34">
        <v>1</v>
      </c>
      <c r="G30" s="38"/>
      <c r="H30" s="38">
        <f>SUM(F30*G30)</f>
        <v>0</v>
      </c>
      <c r="I30" s="66"/>
    </row>
    <row r="31" spans="1:9" ht="27.75" customHeight="1">
      <c r="A31" s="34">
        <v>2</v>
      </c>
      <c r="B31" s="47" t="s">
        <v>87</v>
      </c>
      <c r="C31" s="36" t="s">
        <v>68</v>
      </c>
      <c r="D31" s="48" t="s">
        <v>88</v>
      </c>
      <c r="E31" s="34" t="s">
        <v>89</v>
      </c>
      <c r="F31" s="34">
        <v>7</v>
      </c>
      <c r="G31" s="38"/>
      <c r="H31" s="38">
        <f>SUM(F31*G31)</f>
        <v>0</v>
      </c>
      <c r="I31" s="66"/>
    </row>
    <row r="32" spans="1:9" ht="27.75" customHeight="1">
      <c r="A32" s="34">
        <v>3</v>
      </c>
      <c r="B32" s="47" t="s">
        <v>90</v>
      </c>
      <c r="C32" s="36" t="s">
        <v>68</v>
      </c>
      <c r="D32" s="48" t="s">
        <v>91</v>
      </c>
      <c r="E32" s="34" t="s">
        <v>89</v>
      </c>
      <c r="F32" s="34">
        <v>7</v>
      </c>
      <c r="G32" s="38"/>
      <c r="H32" s="38">
        <f>SUM(F32*G32)</f>
        <v>0</v>
      </c>
      <c r="I32" s="66"/>
    </row>
    <row r="33" spans="1:9" ht="27.75" customHeight="1">
      <c r="A33" s="23" t="s">
        <v>65</v>
      </c>
      <c r="B33" s="24"/>
      <c r="C33" s="24"/>
      <c r="D33" s="24"/>
      <c r="E33" s="24"/>
      <c r="F33" s="25"/>
      <c r="G33" s="26">
        <f>SUM(H30:H32)</f>
        <v>0</v>
      </c>
      <c r="H33" s="27"/>
      <c r="I33" s="66"/>
    </row>
    <row r="34" spans="1:9" ht="27.75" customHeight="1">
      <c r="A34" s="43" t="s">
        <v>92</v>
      </c>
      <c r="B34" s="44"/>
      <c r="C34" s="44"/>
      <c r="D34" s="44"/>
      <c r="E34" s="44"/>
      <c r="F34" s="44"/>
      <c r="G34" s="45"/>
      <c r="H34" s="46"/>
      <c r="I34" s="66"/>
    </row>
    <row r="35" spans="1:9" ht="27.75" customHeight="1">
      <c r="A35" s="9" t="s">
        <v>1</v>
      </c>
      <c r="B35" s="10" t="s">
        <v>38</v>
      </c>
      <c r="C35" s="32" t="s">
        <v>39</v>
      </c>
      <c r="D35" s="32" t="s">
        <v>40</v>
      </c>
      <c r="E35" s="10" t="s">
        <v>41</v>
      </c>
      <c r="F35" s="33" t="s">
        <v>42</v>
      </c>
      <c r="G35" s="12" t="s">
        <v>43</v>
      </c>
      <c r="H35" s="12" t="s">
        <v>44</v>
      </c>
      <c r="I35" s="66"/>
    </row>
    <row r="36" spans="1:9" ht="27.75" customHeight="1">
      <c r="A36" s="13">
        <v>1</v>
      </c>
      <c r="B36" s="49" t="s">
        <v>93</v>
      </c>
      <c r="C36" s="50" t="s">
        <v>94</v>
      </c>
      <c r="D36" s="51" t="s">
        <v>95</v>
      </c>
      <c r="E36" s="51" t="s">
        <v>52</v>
      </c>
      <c r="F36" s="51">
        <v>88</v>
      </c>
      <c r="G36" s="17"/>
      <c r="H36" s="18">
        <f>SUM(F36*G36)</f>
        <v>0</v>
      </c>
      <c r="I36" s="66"/>
    </row>
    <row r="37" spans="1:9" ht="27.75" customHeight="1">
      <c r="A37" s="13">
        <v>3</v>
      </c>
      <c r="B37" s="49" t="s">
        <v>96</v>
      </c>
      <c r="C37" s="50" t="s">
        <v>94</v>
      </c>
      <c r="D37" s="51" t="s">
        <v>97</v>
      </c>
      <c r="E37" s="51" t="s">
        <v>52</v>
      </c>
      <c r="F37" s="51">
        <v>4</v>
      </c>
      <c r="G37" s="17"/>
      <c r="H37" s="18">
        <f>SUM(F37*G37)</f>
        <v>0</v>
      </c>
      <c r="I37" s="66"/>
    </row>
    <row r="38" spans="1:9" ht="27.75" customHeight="1">
      <c r="A38" s="34">
        <v>4</v>
      </c>
      <c r="B38" s="49" t="s">
        <v>98</v>
      </c>
      <c r="C38" s="52" t="s">
        <v>94</v>
      </c>
      <c r="D38" s="51" t="s">
        <v>99</v>
      </c>
      <c r="E38" s="48" t="s">
        <v>89</v>
      </c>
      <c r="F38" s="48">
        <v>4</v>
      </c>
      <c r="G38" s="17"/>
      <c r="H38" s="38">
        <f>SUM(F38*G38)</f>
        <v>0</v>
      </c>
      <c r="I38" s="66"/>
    </row>
    <row r="39" spans="1:9" ht="27.75" customHeight="1">
      <c r="A39" s="34">
        <v>5</v>
      </c>
      <c r="B39" s="47" t="s">
        <v>100</v>
      </c>
      <c r="C39" s="52" t="s">
        <v>94</v>
      </c>
      <c r="D39" s="52" t="s">
        <v>101</v>
      </c>
      <c r="E39" s="48" t="s">
        <v>89</v>
      </c>
      <c r="F39" s="48">
        <v>92</v>
      </c>
      <c r="G39" s="42"/>
      <c r="H39" s="38">
        <f aca="true" t="shared" si="1" ref="H39:H51">SUM(F39*G39)</f>
        <v>0</v>
      </c>
      <c r="I39" s="66"/>
    </row>
    <row r="40" spans="1:9" ht="27.75" customHeight="1">
      <c r="A40" s="34">
        <v>6</v>
      </c>
      <c r="B40" s="47" t="s">
        <v>102</v>
      </c>
      <c r="C40" s="52" t="s">
        <v>94</v>
      </c>
      <c r="D40" s="52" t="s">
        <v>103</v>
      </c>
      <c r="E40" s="48" t="s">
        <v>89</v>
      </c>
      <c r="F40" s="48">
        <v>88</v>
      </c>
      <c r="G40" s="42"/>
      <c r="H40" s="38">
        <f t="shared" si="1"/>
        <v>0</v>
      </c>
      <c r="I40" s="66"/>
    </row>
    <row r="41" spans="1:9" ht="27.75" customHeight="1">
      <c r="A41" s="13">
        <v>7</v>
      </c>
      <c r="B41" s="49" t="s">
        <v>104</v>
      </c>
      <c r="C41" s="50" t="s">
        <v>94</v>
      </c>
      <c r="D41" s="53" t="s">
        <v>105</v>
      </c>
      <c r="E41" s="51" t="s">
        <v>52</v>
      </c>
      <c r="F41" s="51">
        <v>5</v>
      </c>
      <c r="G41" s="17"/>
      <c r="H41" s="18">
        <f t="shared" si="1"/>
        <v>0</v>
      </c>
      <c r="I41" s="66"/>
    </row>
    <row r="42" spans="1:9" ht="27.75" customHeight="1">
      <c r="A42" s="34">
        <v>8</v>
      </c>
      <c r="B42" s="47" t="s">
        <v>106</v>
      </c>
      <c r="C42" s="52" t="s">
        <v>94</v>
      </c>
      <c r="D42" s="52" t="s">
        <v>107</v>
      </c>
      <c r="E42" s="48" t="s">
        <v>89</v>
      </c>
      <c r="F42" s="48">
        <v>5</v>
      </c>
      <c r="G42" s="42"/>
      <c r="H42" s="38">
        <f t="shared" si="1"/>
        <v>0</v>
      </c>
      <c r="I42" s="66"/>
    </row>
    <row r="43" spans="1:9" ht="27.75" customHeight="1">
      <c r="A43" s="34">
        <v>9</v>
      </c>
      <c r="B43" s="47" t="s">
        <v>108</v>
      </c>
      <c r="C43" s="52" t="s">
        <v>94</v>
      </c>
      <c r="D43" s="52" t="s">
        <v>109</v>
      </c>
      <c r="E43" s="48" t="s">
        <v>52</v>
      </c>
      <c r="F43" s="48">
        <v>1</v>
      </c>
      <c r="G43" s="42"/>
      <c r="H43" s="38">
        <f t="shared" si="1"/>
        <v>0</v>
      </c>
      <c r="I43" s="66"/>
    </row>
    <row r="44" spans="1:9" ht="27.75" customHeight="1">
      <c r="A44" s="13">
        <v>10</v>
      </c>
      <c r="B44" s="49" t="s">
        <v>110</v>
      </c>
      <c r="C44" s="50" t="s">
        <v>111</v>
      </c>
      <c r="D44" s="50" t="s">
        <v>112</v>
      </c>
      <c r="E44" s="51" t="s">
        <v>113</v>
      </c>
      <c r="F44" s="51">
        <v>36</v>
      </c>
      <c r="G44" s="17"/>
      <c r="H44" s="18">
        <f t="shared" si="1"/>
        <v>0</v>
      </c>
      <c r="I44" s="66"/>
    </row>
    <row r="45" spans="1:9" ht="27.75" customHeight="1">
      <c r="A45" s="13">
        <v>11</v>
      </c>
      <c r="B45" s="49" t="s">
        <v>114</v>
      </c>
      <c r="C45" s="50" t="s">
        <v>94</v>
      </c>
      <c r="D45" s="50" t="s">
        <v>115</v>
      </c>
      <c r="E45" s="51" t="s">
        <v>70</v>
      </c>
      <c r="F45" s="51">
        <v>1</v>
      </c>
      <c r="G45" s="17"/>
      <c r="H45" s="18">
        <f t="shared" si="1"/>
        <v>0</v>
      </c>
      <c r="I45" s="66"/>
    </row>
    <row r="46" spans="1:9" ht="27.75" customHeight="1">
      <c r="A46" s="34">
        <v>12</v>
      </c>
      <c r="B46" s="54" t="s">
        <v>116</v>
      </c>
      <c r="C46" s="55" t="s">
        <v>117</v>
      </c>
      <c r="D46" s="56" t="s">
        <v>118</v>
      </c>
      <c r="E46" s="34" t="s">
        <v>119</v>
      </c>
      <c r="F46" s="34">
        <v>5</v>
      </c>
      <c r="G46" s="42"/>
      <c r="H46" s="38">
        <f t="shared" si="1"/>
        <v>0</v>
      </c>
      <c r="I46" s="66"/>
    </row>
    <row r="47" spans="1:9" ht="27.75" customHeight="1">
      <c r="A47" s="34">
        <v>13</v>
      </c>
      <c r="B47" s="54" t="s">
        <v>120</v>
      </c>
      <c r="C47" s="34" t="s">
        <v>121</v>
      </c>
      <c r="D47" s="56" t="s">
        <v>122</v>
      </c>
      <c r="E47" s="34" t="s">
        <v>89</v>
      </c>
      <c r="F47" s="34">
        <v>53</v>
      </c>
      <c r="G47" s="42"/>
      <c r="H47" s="38">
        <f t="shared" si="1"/>
        <v>0</v>
      </c>
      <c r="I47" s="66"/>
    </row>
    <row r="48" spans="1:9" ht="27.75" customHeight="1">
      <c r="A48" s="13">
        <v>14</v>
      </c>
      <c r="B48" s="57" t="s">
        <v>123</v>
      </c>
      <c r="C48" s="13" t="s">
        <v>50</v>
      </c>
      <c r="D48" s="58" t="s">
        <v>124</v>
      </c>
      <c r="E48" s="13" t="s">
        <v>52</v>
      </c>
      <c r="F48" s="13">
        <v>6</v>
      </c>
      <c r="G48" s="17"/>
      <c r="H48" s="18">
        <f t="shared" si="1"/>
        <v>0</v>
      </c>
      <c r="I48" s="66"/>
    </row>
    <row r="49" spans="1:9" ht="27.75" customHeight="1">
      <c r="A49" s="13">
        <v>15</v>
      </c>
      <c r="B49" s="57" t="s">
        <v>125</v>
      </c>
      <c r="C49" s="13" t="s">
        <v>50</v>
      </c>
      <c r="D49" s="59" t="s">
        <v>126</v>
      </c>
      <c r="E49" s="13" t="s">
        <v>52</v>
      </c>
      <c r="F49" s="13">
        <v>52</v>
      </c>
      <c r="G49" s="17"/>
      <c r="H49" s="18">
        <f t="shared" si="1"/>
        <v>0</v>
      </c>
      <c r="I49" s="66"/>
    </row>
    <row r="50" spans="1:9" ht="27.75" customHeight="1">
      <c r="A50" s="13">
        <v>16</v>
      </c>
      <c r="B50" s="57" t="s">
        <v>127</v>
      </c>
      <c r="C50" s="13" t="s">
        <v>50</v>
      </c>
      <c r="D50" s="59" t="s">
        <v>128</v>
      </c>
      <c r="E50" s="13" t="s">
        <v>129</v>
      </c>
      <c r="F50" s="13">
        <v>58</v>
      </c>
      <c r="G50" s="17"/>
      <c r="H50" s="18">
        <f t="shared" si="1"/>
        <v>0</v>
      </c>
      <c r="I50" s="66"/>
    </row>
    <row r="51" spans="1:9" ht="27.75" customHeight="1">
      <c r="A51" s="13">
        <v>17</v>
      </c>
      <c r="B51" s="57" t="s">
        <v>130</v>
      </c>
      <c r="C51" s="13" t="s">
        <v>121</v>
      </c>
      <c r="D51" s="60" t="s">
        <v>131</v>
      </c>
      <c r="E51" s="61" t="s">
        <v>70</v>
      </c>
      <c r="F51" s="13">
        <v>38</v>
      </c>
      <c r="G51" s="17"/>
      <c r="H51" s="18">
        <f t="shared" si="1"/>
        <v>0</v>
      </c>
      <c r="I51" s="66"/>
    </row>
    <row r="52" spans="1:9" ht="27.75" customHeight="1">
      <c r="A52" s="13">
        <v>18</v>
      </c>
      <c r="B52" s="57" t="s">
        <v>132</v>
      </c>
      <c r="C52" s="50" t="s">
        <v>94</v>
      </c>
      <c r="D52" s="56" t="s">
        <v>133</v>
      </c>
      <c r="E52" s="13" t="s">
        <v>113</v>
      </c>
      <c r="F52" s="13">
        <v>12</v>
      </c>
      <c r="G52" s="17"/>
      <c r="H52" s="18">
        <f aca="true" t="shared" si="2" ref="H52:H62">SUM(F52*G52)</f>
        <v>0</v>
      </c>
      <c r="I52" s="66"/>
    </row>
    <row r="53" spans="1:9" ht="27.75" customHeight="1">
      <c r="A53" s="13">
        <v>19</v>
      </c>
      <c r="B53" s="57" t="s">
        <v>134</v>
      </c>
      <c r="C53" s="50" t="s">
        <v>94</v>
      </c>
      <c r="D53" s="56" t="s">
        <v>135</v>
      </c>
      <c r="E53" s="13" t="s">
        <v>70</v>
      </c>
      <c r="F53" s="13">
        <v>4</v>
      </c>
      <c r="G53" s="17"/>
      <c r="H53" s="18">
        <f t="shared" si="2"/>
        <v>0</v>
      </c>
      <c r="I53" s="66"/>
    </row>
    <row r="54" spans="1:9" ht="27.75" customHeight="1">
      <c r="A54" s="13">
        <v>20</v>
      </c>
      <c r="B54" s="57" t="s">
        <v>136</v>
      </c>
      <c r="C54" s="50" t="s">
        <v>94</v>
      </c>
      <c r="D54" s="56" t="s">
        <v>137</v>
      </c>
      <c r="E54" s="13" t="s">
        <v>52</v>
      </c>
      <c r="F54" s="13">
        <v>1</v>
      </c>
      <c r="G54" s="17"/>
      <c r="H54" s="18">
        <f t="shared" si="2"/>
        <v>0</v>
      </c>
      <c r="I54" s="66"/>
    </row>
    <row r="55" spans="1:9" ht="27.75" customHeight="1">
      <c r="A55" s="13">
        <v>21</v>
      </c>
      <c r="B55" s="57" t="s">
        <v>138</v>
      </c>
      <c r="C55" s="50" t="s">
        <v>94</v>
      </c>
      <c r="D55" s="56" t="s">
        <v>139</v>
      </c>
      <c r="E55" s="13" t="s">
        <v>70</v>
      </c>
      <c r="F55" s="13">
        <v>12</v>
      </c>
      <c r="G55" s="17"/>
      <c r="H55" s="18">
        <f t="shared" si="2"/>
        <v>0</v>
      </c>
      <c r="I55" s="66"/>
    </row>
    <row r="56" spans="1:9" ht="27.75" customHeight="1">
      <c r="A56" s="13">
        <v>22</v>
      </c>
      <c r="B56" s="62" t="s">
        <v>140</v>
      </c>
      <c r="C56" s="62" t="s">
        <v>141</v>
      </c>
      <c r="D56" s="62" t="s">
        <v>142</v>
      </c>
      <c r="E56" s="13" t="s">
        <v>52</v>
      </c>
      <c r="F56" s="13">
        <v>3</v>
      </c>
      <c r="G56" s="17"/>
      <c r="H56" s="18">
        <f t="shared" si="2"/>
        <v>0</v>
      </c>
      <c r="I56" s="66"/>
    </row>
    <row r="57" spans="1:9" ht="27.75" customHeight="1">
      <c r="A57" s="13">
        <v>23</v>
      </c>
      <c r="B57" s="63" t="s">
        <v>143</v>
      </c>
      <c r="C57" s="50" t="s">
        <v>121</v>
      </c>
      <c r="D57" s="62" t="s">
        <v>144</v>
      </c>
      <c r="E57" s="13" t="s">
        <v>52</v>
      </c>
      <c r="F57" s="13">
        <v>1</v>
      </c>
      <c r="G57" s="17"/>
      <c r="H57" s="18">
        <f t="shared" si="2"/>
        <v>0</v>
      </c>
      <c r="I57" s="66"/>
    </row>
    <row r="58" spans="1:9" ht="27.75" customHeight="1">
      <c r="A58" s="13">
        <v>24</v>
      </c>
      <c r="B58" s="57" t="s">
        <v>145</v>
      </c>
      <c r="C58" s="50" t="s">
        <v>121</v>
      </c>
      <c r="D58" s="60" t="s">
        <v>146</v>
      </c>
      <c r="E58" s="61" t="s">
        <v>147</v>
      </c>
      <c r="F58" s="61">
        <v>6000</v>
      </c>
      <c r="G58" s="17"/>
      <c r="H58" s="18">
        <f t="shared" si="2"/>
        <v>0</v>
      </c>
      <c r="I58" s="66"/>
    </row>
    <row r="59" spans="1:9" ht="27.75" customHeight="1">
      <c r="A59" s="13">
        <v>25</v>
      </c>
      <c r="B59" s="57" t="s">
        <v>148</v>
      </c>
      <c r="C59" s="50" t="s">
        <v>121</v>
      </c>
      <c r="D59" s="61" t="s">
        <v>149</v>
      </c>
      <c r="E59" s="61" t="s">
        <v>147</v>
      </c>
      <c r="F59" s="61">
        <v>7000</v>
      </c>
      <c r="G59" s="60"/>
      <c r="H59" s="18">
        <f t="shared" si="2"/>
        <v>0</v>
      </c>
      <c r="I59" s="66"/>
    </row>
    <row r="60" spans="1:9" ht="27.75" customHeight="1">
      <c r="A60" s="13">
        <v>26</v>
      </c>
      <c r="B60" s="57" t="s">
        <v>150</v>
      </c>
      <c r="C60" s="50" t="s">
        <v>121</v>
      </c>
      <c r="D60" s="60" t="s">
        <v>151</v>
      </c>
      <c r="E60" s="61" t="s">
        <v>89</v>
      </c>
      <c r="F60" s="61">
        <v>8</v>
      </c>
      <c r="G60" s="17"/>
      <c r="H60" s="18">
        <f t="shared" si="2"/>
        <v>0</v>
      </c>
      <c r="I60" s="66"/>
    </row>
    <row r="61" spans="1:9" ht="27.75" customHeight="1">
      <c r="A61" s="34">
        <v>27</v>
      </c>
      <c r="B61" s="54" t="s">
        <v>152</v>
      </c>
      <c r="C61" s="52" t="s">
        <v>121</v>
      </c>
      <c r="D61" s="64" t="s">
        <v>153</v>
      </c>
      <c r="E61" s="65" t="s">
        <v>147</v>
      </c>
      <c r="F61" s="65">
        <v>7000</v>
      </c>
      <c r="G61" s="42"/>
      <c r="H61" s="38">
        <f t="shared" si="2"/>
        <v>0</v>
      </c>
      <c r="I61" s="66"/>
    </row>
    <row r="62" spans="1:9" ht="27.75" customHeight="1">
      <c r="A62" s="34">
        <v>28</v>
      </c>
      <c r="B62" s="65" t="s">
        <v>154</v>
      </c>
      <c r="C62" s="52" t="s">
        <v>121</v>
      </c>
      <c r="D62" s="64" t="s">
        <v>155</v>
      </c>
      <c r="E62" s="65" t="s">
        <v>156</v>
      </c>
      <c r="F62" s="65">
        <v>1</v>
      </c>
      <c r="G62" s="42"/>
      <c r="H62" s="38">
        <f t="shared" si="2"/>
        <v>0</v>
      </c>
      <c r="I62" s="66"/>
    </row>
    <row r="63" spans="1:9" ht="27.75" customHeight="1">
      <c r="A63" s="23" t="s">
        <v>65</v>
      </c>
      <c r="B63" s="24"/>
      <c r="C63" s="24"/>
      <c r="D63" s="24"/>
      <c r="E63" s="24"/>
      <c r="F63" s="25"/>
      <c r="G63" s="26">
        <f>SUM(H36:H62)</f>
        <v>0</v>
      </c>
      <c r="H63" s="27"/>
      <c r="I63" s="66"/>
    </row>
    <row r="64" spans="1:9" ht="27.75" customHeight="1">
      <c r="A64" s="43" t="s">
        <v>157</v>
      </c>
      <c r="B64" s="44"/>
      <c r="C64" s="44"/>
      <c r="D64" s="44"/>
      <c r="E64" s="44"/>
      <c r="F64" s="44"/>
      <c r="G64" s="45"/>
      <c r="H64" s="46"/>
      <c r="I64" s="66"/>
    </row>
    <row r="65" spans="1:9" ht="27.75" customHeight="1">
      <c r="A65" s="9" t="s">
        <v>1</v>
      </c>
      <c r="B65" s="10" t="s">
        <v>38</v>
      </c>
      <c r="C65" s="32" t="s">
        <v>39</v>
      </c>
      <c r="D65" s="32" t="s">
        <v>40</v>
      </c>
      <c r="E65" s="10" t="s">
        <v>41</v>
      </c>
      <c r="F65" s="33" t="s">
        <v>42</v>
      </c>
      <c r="G65" s="12" t="s">
        <v>43</v>
      </c>
      <c r="H65" s="12" t="s">
        <v>44</v>
      </c>
      <c r="I65" s="66"/>
    </row>
    <row r="66" spans="1:9" ht="27.75" customHeight="1">
      <c r="A66" s="13">
        <v>1</v>
      </c>
      <c r="B66" s="69" t="s">
        <v>158</v>
      </c>
      <c r="C66" s="50" t="s">
        <v>94</v>
      </c>
      <c r="D66" s="70" t="s">
        <v>159</v>
      </c>
      <c r="E66" s="51" t="s">
        <v>52</v>
      </c>
      <c r="F66" s="51">
        <v>2</v>
      </c>
      <c r="G66" s="17"/>
      <c r="H66" s="18">
        <f aca="true" t="shared" si="3" ref="H66:H72">SUM(F66*G66)</f>
        <v>0</v>
      </c>
      <c r="I66" s="66"/>
    </row>
    <row r="67" spans="1:9" ht="27.75" customHeight="1">
      <c r="A67" s="34">
        <v>2</v>
      </c>
      <c r="B67" s="54" t="s">
        <v>160</v>
      </c>
      <c r="C67" s="52" t="s">
        <v>94</v>
      </c>
      <c r="D67" s="52" t="s">
        <v>107</v>
      </c>
      <c r="E67" s="65" t="s">
        <v>70</v>
      </c>
      <c r="F67" s="65">
        <v>2</v>
      </c>
      <c r="G67" s="42"/>
      <c r="H67" s="38">
        <f t="shared" si="3"/>
        <v>0</v>
      </c>
      <c r="I67" s="66"/>
    </row>
    <row r="68" spans="1:9" ht="27.75" customHeight="1">
      <c r="A68" s="13">
        <v>3</v>
      </c>
      <c r="B68" s="57" t="s">
        <v>130</v>
      </c>
      <c r="C68" s="13" t="s">
        <v>121</v>
      </c>
      <c r="D68" s="60" t="s">
        <v>161</v>
      </c>
      <c r="E68" s="61" t="s">
        <v>70</v>
      </c>
      <c r="F68" s="13">
        <v>2</v>
      </c>
      <c r="G68" s="17"/>
      <c r="H68" s="18">
        <f t="shared" si="3"/>
        <v>0</v>
      </c>
      <c r="I68" s="66"/>
    </row>
    <row r="69" spans="1:9" ht="27.75" customHeight="1">
      <c r="A69" s="34">
        <v>4</v>
      </c>
      <c r="B69" s="54" t="s">
        <v>145</v>
      </c>
      <c r="C69" s="52" t="s">
        <v>121</v>
      </c>
      <c r="D69" s="64" t="s">
        <v>162</v>
      </c>
      <c r="E69" s="65" t="s">
        <v>147</v>
      </c>
      <c r="F69" s="65">
        <v>600</v>
      </c>
      <c r="G69" s="42"/>
      <c r="H69" s="38">
        <f t="shared" si="3"/>
        <v>0</v>
      </c>
      <c r="I69" s="66"/>
    </row>
    <row r="70" spans="1:9" ht="27.75" customHeight="1">
      <c r="A70" s="34">
        <v>5</v>
      </c>
      <c r="B70" s="57" t="s">
        <v>125</v>
      </c>
      <c r="C70" s="13" t="s">
        <v>50</v>
      </c>
      <c r="D70" s="59" t="s">
        <v>126</v>
      </c>
      <c r="E70" s="13" t="s">
        <v>52</v>
      </c>
      <c r="F70" s="13">
        <v>2</v>
      </c>
      <c r="G70" s="17"/>
      <c r="H70" s="38">
        <f t="shared" si="3"/>
        <v>0</v>
      </c>
      <c r="I70" s="66"/>
    </row>
    <row r="71" spans="1:9" ht="27.75" customHeight="1">
      <c r="A71" s="34">
        <v>6</v>
      </c>
      <c r="B71" s="54" t="s">
        <v>116</v>
      </c>
      <c r="C71" s="55" t="s">
        <v>117</v>
      </c>
      <c r="D71" s="56" t="s">
        <v>118</v>
      </c>
      <c r="E71" s="34" t="s">
        <v>119</v>
      </c>
      <c r="F71" s="34">
        <v>2</v>
      </c>
      <c r="G71" s="42"/>
      <c r="H71" s="38">
        <f t="shared" si="3"/>
        <v>0</v>
      </c>
      <c r="I71" s="66"/>
    </row>
    <row r="72" spans="1:9" ht="27.75" customHeight="1">
      <c r="A72" s="34">
        <v>7</v>
      </c>
      <c r="B72" s="54" t="s">
        <v>154</v>
      </c>
      <c r="C72" s="34" t="s">
        <v>121</v>
      </c>
      <c r="D72" s="56" t="s">
        <v>155</v>
      </c>
      <c r="E72" s="34" t="s">
        <v>156</v>
      </c>
      <c r="F72" s="34">
        <v>1</v>
      </c>
      <c r="G72" s="42"/>
      <c r="H72" s="38">
        <f t="shared" si="3"/>
        <v>0</v>
      </c>
      <c r="I72" s="66"/>
    </row>
    <row r="73" spans="1:9" ht="27.75" customHeight="1">
      <c r="A73" s="23" t="s">
        <v>65</v>
      </c>
      <c r="B73" s="24"/>
      <c r="C73" s="24"/>
      <c r="D73" s="24"/>
      <c r="E73" s="24"/>
      <c r="F73" s="25"/>
      <c r="G73" s="26">
        <f>SUM(H66:H72)</f>
        <v>0</v>
      </c>
      <c r="H73" s="27"/>
      <c r="I73" s="66"/>
    </row>
    <row r="74" spans="1:9" ht="27.75" customHeight="1">
      <c r="A74" s="43" t="s">
        <v>163</v>
      </c>
      <c r="B74" s="44"/>
      <c r="C74" s="44"/>
      <c r="D74" s="44"/>
      <c r="E74" s="44"/>
      <c r="F74" s="44"/>
      <c r="G74" s="45"/>
      <c r="H74" s="46"/>
      <c r="I74" s="66"/>
    </row>
    <row r="75" spans="1:9" ht="27.75" customHeight="1">
      <c r="A75" s="9" t="s">
        <v>1</v>
      </c>
      <c r="B75" s="10" t="s">
        <v>38</v>
      </c>
      <c r="C75" s="32" t="s">
        <v>39</v>
      </c>
      <c r="D75" s="32" t="s">
        <v>40</v>
      </c>
      <c r="E75" s="32" t="s">
        <v>41</v>
      </c>
      <c r="F75" s="33" t="s">
        <v>42</v>
      </c>
      <c r="G75" s="12" t="s">
        <v>43</v>
      </c>
      <c r="H75" s="12" t="s">
        <v>44</v>
      </c>
      <c r="I75" s="66"/>
    </row>
    <row r="76" spans="1:9" ht="27.75" customHeight="1">
      <c r="A76" s="34">
        <v>1</v>
      </c>
      <c r="B76" s="56" t="s">
        <v>164</v>
      </c>
      <c r="C76" s="34" t="s">
        <v>50</v>
      </c>
      <c r="D76" s="71" t="s">
        <v>165</v>
      </c>
      <c r="E76" s="72" t="s">
        <v>52</v>
      </c>
      <c r="F76" s="72">
        <v>1</v>
      </c>
      <c r="G76" s="42"/>
      <c r="H76" s="38">
        <f aca="true" t="shared" si="4" ref="H76:H87">SUM(F76*G76)</f>
        <v>0</v>
      </c>
      <c r="I76" s="66"/>
    </row>
    <row r="77" spans="1:9" ht="27.75" customHeight="1">
      <c r="A77" s="34">
        <v>2</v>
      </c>
      <c r="B77" s="56" t="s">
        <v>166</v>
      </c>
      <c r="C77" s="13" t="s">
        <v>50</v>
      </c>
      <c r="D77" s="73" t="s">
        <v>167</v>
      </c>
      <c r="E77" s="72" t="s">
        <v>89</v>
      </c>
      <c r="F77" s="72">
        <v>27</v>
      </c>
      <c r="G77" s="17"/>
      <c r="H77" s="18">
        <f t="shared" si="4"/>
        <v>0</v>
      </c>
      <c r="I77" s="66"/>
    </row>
    <row r="78" spans="1:9" ht="27.75" customHeight="1">
      <c r="A78" s="34">
        <v>3</v>
      </c>
      <c r="B78" s="56" t="s">
        <v>168</v>
      </c>
      <c r="C78" s="13" t="s">
        <v>50</v>
      </c>
      <c r="D78" s="73" t="s">
        <v>169</v>
      </c>
      <c r="E78" s="72" t="s">
        <v>52</v>
      </c>
      <c r="F78" s="72">
        <v>27</v>
      </c>
      <c r="G78" s="17"/>
      <c r="H78" s="18">
        <f t="shared" si="4"/>
        <v>0</v>
      </c>
      <c r="I78" s="66"/>
    </row>
    <row r="79" spans="1:9" ht="27.75" customHeight="1">
      <c r="A79" s="34">
        <v>4</v>
      </c>
      <c r="B79" s="74" t="s">
        <v>170</v>
      </c>
      <c r="C79" s="13" t="s">
        <v>50</v>
      </c>
      <c r="D79" s="58" t="s">
        <v>124</v>
      </c>
      <c r="E79" s="72" t="s">
        <v>52</v>
      </c>
      <c r="F79" s="75">
        <v>5</v>
      </c>
      <c r="G79" s="42"/>
      <c r="H79" s="38">
        <f t="shared" si="4"/>
        <v>0</v>
      </c>
      <c r="I79" s="66"/>
    </row>
    <row r="80" spans="1:9" ht="27.75" customHeight="1">
      <c r="A80" s="34">
        <v>5</v>
      </c>
      <c r="B80" s="74" t="s">
        <v>171</v>
      </c>
      <c r="C80" s="54" t="s">
        <v>50</v>
      </c>
      <c r="D80" s="71" t="s">
        <v>126</v>
      </c>
      <c r="E80" s="72" t="s">
        <v>52</v>
      </c>
      <c r="F80" s="75">
        <v>14</v>
      </c>
      <c r="G80" s="42"/>
      <c r="H80" s="38">
        <f t="shared" si="4"/>
        <v>0</v>
      </c>
      <c r="I80" s="66"/>
    </row>
    <row r="81" spans="1:9" ht="27.75" customHeight="1">
      <c r="A81" s="34">
        <v>6</v>
      </c>
      <c r="B81" s="54" t="s">
        <v>127</v>
      </c>
      <c r="C81" s="74" t="s">
        <v>50</v>
      </c>
      <c r="D81" s="71" t="s">
        <v>128</v>
      </c>
      <c r="E81" s="34" t="s">
        <v>129</v>
      </c>
      <c r="F81" s="34">
        <v>18</v>
      </c>
      <c r="G81" s="42"/>
      <c r="H81" s="38">
        <f t="shared" si="4"/>
        <v>0</v>
      </c>
      <c r="I81" s="66"/>
    </row>
    <row r="82" spans="1:9" ht="27.75" customHeight="1">
      <c r="A82" s="34">
        <v>7</v>
      </c>
      <c r="B82" s="76" t="s">
        <v>172</v>
      </c>
      <c r="C82" s="34" t="s">
        <v>50</v>
      </c>
      <c r="D82" s="71" t="s">
        <v>173</v>
      </c>
      <c r="E82" s="72" t="s">
        <v>89</v>
      </c>
      <c r="F82" s="72">
        <v>27</v>
      </c>
      <c r="G82" s="42"/>
      <c r="H82" s="38">
        <f t="shared" si="4"/>
        <v>0</v>
      </c>
      <c r="I82" s="66"/>
    </row>
    <row r="83" spans="1:9" ht="27.75" customHeight="1">
      <c r="A83" s="34">
        <v>8</v>
      </c>
      <c r="B83" s="56" t="s">
        <v>174</v>
      </c>
      <c r="C83" s="34" t="s">
        <v>50</v>
      </c>
      <c r="D83" s="59" t="s">
        <v>175</v>
      </c>
      <c r="E83" s="72" t="s">
        <v>89</v>
      </c>
      <c r="F83" s="72">
        <v>27</v>
      </c>
      <c r="G83" s="42"/>
      <c r="H83" s="38">
        <f t="shared" si="4"/>
        <v>0</v>
      </c>
      <c r="I83" s="66"/>
    </row>
    <row r="84" spans="1:9" ht="27.75" customHeight="1">
      <c r="A84" s="34">
        <v>9</v>
      </c>
      <c r="B84" s="74" t="s">
        <v>145</v>
      </c>
      <c r="C84" s="34" t="s">
        <v>121</v>
      </c>
      <c r="D84" s="77" t="s">
        <v>146</v>
      </c>
      <c r="E84" s="78" t="s">
        <v>147</v>
      </c>
      <c r="F84" s="75">
        <v>1500</v>
      </c>
      <c r="G84" s="42"/>
      <c r="H84" s="38">
        <f t="shared" si="4"/>
        <v>0</v>
      </c>
      <c r="I84" s="66"/>
    </row>
    <row r="85" spans="1:9" ht="27.75" customHeight="1">
      <c r="A85" s="34">
        <v>10</v>
      </c>
      <c r="B85" s="54" t="s">
        <v>116</v>
      </c>
      <c r="C85" s="55" t="s">
        <v>117</v>
      </c>
      <c r="D85" s="56" t="s">
        <v>118</v>
      </c>
      <c r="E85" s="79" t="s">
        <v>119</v>
      </c>
      <c r="F85" s="75">
        <v>4</v>
      </c>
      <c r="G85" s="42"/>
      <c r="H85" s="38">
        <f t="shared" si="4"/>
        <v>0</v>
      </c>
      <c r="I85" s="66"/>
    </row>
    <row r="86" spans="1:9" ht="27.75" customHeight="1">
      <c r="A86" s="34">
        <v>11</v>
      </c>
      <c r="B86" s="80" t="s">
        <v>152</v>
      </c>
      <c r="C86" s="15" t="s">
        <v>121</v>
      </c>
      <c r="D86" s="15" t="s">
        <v>176</v>
      </c>
      <c r="E86" s="15" t="s">
        <v>147</v>
      </c>
      <c r="F86" s="81">
        <v>850</v>
      </c>
      <c r="G86" s="42"/>
      <c r="H86" s="38">
        <f t="shared" si="4"/>
        <v>0</v>
      </c>
      <c r="I86" s="66"/>
    </row>
    <row r="87" spans="1:9" ht="27.75" customHeight="1">
      <c r="A87" s="34">
        <v>12</v>
      </c>
      <c r="B87" s="54" t="s">
        <v>154</v>
      </c>
      <c r="C87" s="34" t="s">
        <v>121</v>
      </c>
      <c r="D87" s="59" t="s">
        <v>155</v>
      </c>
      <c r="E87" s="34" t="s">
        <v>156</v>
      </c>
      <c r="F87" s="34">
        <v>1</v>
      </c>
      <c r="G87" s="42"/>
      <c r="H87" s="38">
        <f t="shared" si="4"/>
        <v>0</v>
      </c>
      <c r="I87" s="66"/>
    </row>
    <row r="88" spans="1:9" s="2" customFormat="1" ht="27.75" customHeight="1">
      <c r="A88" s="23" t="s">
        <v>65</v>
      </c>
      <c r="B88" s="24"/>
      <c r="C88" s="24"/>
      <c r="D88" s="24"/>
      <c r="E88" s="24"/>
      <c r="F88" s="25"/>
      <c r="G88" s="26">
        <f>SUM(H76:H87)</f>
        <v>0</v>
      </c>
      <c r="H88" s="27"/>
      <c r="I88" s="68"/>
    </row>
    <row r="89" spans="1:9" s="2" customFormat="1" ht="27.75" customHeight="1">
      <c r="A89" s="43" t="s">
        <v>177</v>
      </c>
      <c r="B89" s="44"/>
      <c r="C89" s="44"/>
      <c r="D89" s="44"/>
      <c r="E89" s="44"/>
      <c r="F89" s="44"/>
      <c r="G89" s="45"/>
      <c r="H89" s="46"/>
      <c r="I89" s="68"/>
    </row>
    <row r="90" spans="1:9" s="2" customFormat="1" ht="27.75" customHeight="1">
      <c r="A90" s="9" t="s">
        <v>1</v>
      </c>
      <c r="B90" s="10" t="s">
        <v>38</v>
      </c>
      <c r="C90" s="32" t="s">
        <v>39</v>
      </c>
      <c r="D90" s="32" t="s">
        <v>40</v>
      </c>
      <c r="E90" s="32" t="s">
        <v>41</v>
      </c>
      <c r="F90" s="33" t="s">
        <v>42</v>
      </c>
      <c r="G90" s="12" t="s">
        <v>43</v>
      </c>
      <c r="H90" s="12" t="s">
        <v>44</v>
      </c>
      <c r="I90" s="68"/>
    </row>
    <row r="91" spans="1:9" s="2" customFormat="1" ht="27.75" customHeight="1">
      <c r="A91" s="13">
        <v>1</v>
      </c>
      <c r="B91" s="82" t="s">
        <v>178</v>
      </c>
      <c r="C91" s="50" t="s">
        <v>94</v>
      </c>
      <c r="D91" s="73" t="s">
        <v>179</v>
      </c>
      <c r="E91" s="83" t="s">
        <v>52</v>
      </c>
      <c r="F91" s="83">
        <v>5</v>
      </c>
      <c r="G91" s="84"/>
      <c r="H91" s="18">
        <f>SUM(F91*G91)</f>
        <v>0</v>
      </c>
      <c r="I91" s="68"/>
    </row>
    <row r="92" spans="1:9" s="2" customFormat="1" ht="27.75" customHeight="1">
      <c r="A92" s="34">
        <v>2</v>
      </c>
      <c r="B92" s="85" t="s">
        <v>180</v>
      </c>
      <c r="C92" s="52" t="s">
        <v>94</v>
      </c>
      <c r="D92" s="73" t="s">
        <v>181</v>
      </c>
      <c r="E92" s="86" t="s">
        <v>52</v>
      </c>
      <c r="F92" s="86">
        <v>1</v>
      </c>
      <c r="G92" s="84"/>
      <c r="H92" s="38">
        <f>SUM(F92*G92)</f>
        <v>0</v>
      </c>
      <c r="I92" s="68"/>
    </row>
    <row r="93" spans="1:9" s="2" customFormat="1" ht="27.75" customHeight="1">
      <c r="A93" s="34">
        <v>3</v>
      </c>
      <c r="B93" s="85" t="s">
        <v>182</v>
      </c>
      <c r="C93" s="52" t="s">
        <v>94</v>
      </c>
      <c r="D93" s="73" t="s">
        <v>183</v>
      </c>
      <c r="E93" s="86" t="s">
        <v>52</v>
      </c>
      <c r="F93" s="86">
        <v>1</v>
      </c>
      <c r="G93" s="84"/>
      <c r="H93" s="38">
        <f>SUM(F93*G93)</f>
        <v>0</v>
      </c>
      <c r="I93" s="68"/>
    </row>
    <row r="94" spans="1:9" s="2" customFormat="1" ht="27.75" customHeight="1">
      <c r="A94" s="34">
        <v>4</v>
      </c>
      <c r="B94" s="85" t="s">
        <v>184</v>
      </c>
      <c r="C94" s="50" t="s">
        <v>121</v>
      </c>
      <c r="D94" s="83" t="s">
        <v>185</v>
      </c>
      <c r="E94" s="83" t="s">
        <v>70</v>
      </c>
      <c r="F94" s="83">
        <v>5</v>
      </c>
      <c r="G94" s="84"/>
      <c r="H94" s="18">
        <f>SUM(F94*G94)</f>
        <v>0</v>
      </c>
      <c r="I94" s="68"/>
    </row>
    <row r="95" spans="1:9" s="2" customFormat="1" ht="27.75" customHeight="1">
      <c r="A95" s="23" t="s">
        <v>65</v>
      </c>
      <c r="B95" s="24"/>
      <c r="C95" s="24"/>
      <c r="D95" s="24"/>
      <c r="E95" s="24"/>
      <c r="F95" s="25"/>
      <c r="G95" s="26">
        <f>SUM(H91:H94)</f>
        <v>0</v>
      </c>
      <c r="H95" s="27"/>
      <c r="I95" s="68"/>
    </row>
    <row r="96" spans="1:9" ht="27.75" customHeight="1">
      <c r="A96" s="43" t="s">
        <v>186</v>
      </c>
      <c r="B96" s="44"/>
      <c r="C96" s="44"/>
      <c r="D96" s="44"/>
      <c r="E96" s="44"/>
      <c r="F96" s="44"/>
      <c r="G96" s="45"/>
      <c r="H96" s="46"/>
      <c r="I96" s="66"/>
    </row>
    <row r="97" spans="1:9" ht="27.75" customHeight="1">
      <c r="A97" s="87" t="s">
        <v>1</v>
      </c>
      <c r="B97" s="88" t="s">
        <v>38</v>
      </c>
      <c r="C97" s="89" t="s">
        <v>39</v>
      </c>
      <c r="D97" s="89" t="s">
        <v>40</v>
      </c>
      <c r="E97" s="88" t="s">
        <v>41</v>
      </c>
      <c r="F97" s="90" t="s">
        <v>42</v>
      </c>
      <c r="G97" s="12" t="s">
        <v>43</v>
      </c>
      <c r="H97" s="12" t="s">
        <v>44</v>
      </c>
      <c r="I97" s="66"/>
    </row>
    <row r="98" spans="1:9" ht="27.75" customHeight="1">
      <c r="A98" s="91" t="s">
        <v>187</v>
      </c>
      <c r="B98" s="92"/>
      <c r="C98" s="92"/>
      <c r="D98" s="92"/>
      <c r="E98" s="92"/>
      <c r="F98" s="92"/>
      <c r="G98" s="92"/>
      <c r="H98" s="93"/>
      <c r="I98" s="66"/>
    </row>
    <row r="99" spans="1:9" ht="27.75" customHeight="1">
      <c r="A99" s="34">
        <v>1</v>
      </c>
      <c r="B99" s="94" t="s">
        <v>188</v>
      </c>
      <c r="C99" s="34" t="s">
        <v>121</v>
      </c>
      <c r="D99" s="34" t="s">
        <v>189</v>
      </c>
      <c r="E99" s="34" t="s">
        <v>52</v>
      </c>
      <c r="F99" s="34">
        <v>2</v>
      </c>
      <c r="G99" s="42"/>
      <c r="H99" s="38">
        <f>SUM(F99*G99)</f>
        <v>0</v>
      </c>
      <c r="I99" s="66"/>
    </row>
    <row r="100" spans="1:9" ht="27.75" customHeight="1">
      <c r="A100" s="95" t="s">
        <v>190</v>
      </c>
      <c r="B100" s="96"/>
      <c r="C100" s="96"/>
      <c r="D100" s="96"/>
      <c r="E100" s="96"/>
      <c r="F100" s="96"/>
      <c r="G100" s="96"/>
      <c r="H100" s="97"/>
      <c r="I100" s="66"/>
    </row>
    <row r="101" spans="1:9" ht="27.75" customHeight="1">
      <c r="A101" s="34">
        <v>1</v>
      </c>
      <c r="B101" s="98" t="s">
        <v>191</v>
      </c>
      <c r="C101" s="98" t="s">
        <v>192</v>
      </c>
      <c r="D101" s="98" t="s">
        <v>193</v>
      </c>
      <c r="E101" s="98" t="s">
        <v>194</v>
      </c>
      <c r="F101" s="13">
        <v>12</v>
      </c>
      <c r="G101" s="42"/>
      <c r="H101" s="38">
        <f aca="true" t="shared" si="5" ref="H101:H109">SUM(F101*G101)</f>
        <v>0</v>
      </c>
      <c r="I101" s="66"/>
    </row>
    <row r="102" spans="1:9" ht="27.75" customHeight="1">
      <c r="A102" s="34">
        <v>2</v>
      </c>
      <c r="B102" s="98" t="s">
        <v>195</v>
      </c>
      <c r="C102" s="98" t="s">
        <v>192</v>
      </c>
      <c r="D102" s="51" t="s">
        <v>196</v>
      </c>
      <c r="E102" s="98" t="s">
        <v>197</v>
      </c>
      <c r="F102" s="98">
        <v>15</v>
      </c>
      <c r="G102" s="42"/>
      <c r="H102" s="38">
        <f t="shared" si="5"/>
        <v>0</v>
      </c>
      <c r="I102" s="66"/>
    </row>
    <row r="103" spans="1:9" ht="27.75" customHeight="1">
      <c r="A103" s="34">
        <v>3</v>
      </c>
      <c r="B103" s="98" t="s">
        <v>198</v>
      </c>
      <c r="C103" s="98" t="s">
        <v>192</v>
      </c>
      <c r="D103" s="98" t="s">
        <v>199</v>
      </c>
      <c r="E103" s="98" t="s">
        <v>52</v>
      </c>
      <c r="F103" s="98">
        <v>1</v>
      </c>
      <c r="G103" s="42"/>
      <c r="H103" s="38">
        <f t="shared" si="5"/>
        <v>0</v>
      </c>
      <c r="I103" s="66"/>
    </row>
    <row r="104" spans="1:9" ht="27.75" customHeight="1">
      <c r="A104" s="34">
        <v>4</v>
      </c>
      <c r="B104" s="98" t="s">
        <v>200</v>
      </c>
      <c r="C104" s="99" t="s">
        <v>201</v>
      </c>
      <c r="D104" s="98" t="s">
        <v>202</v>
      </c>
      <c r="E104" s="98" t="s">
        <v>52</v>
      </c>
      <c r="F104" s="98">
        <v>1</v>
      </c>
      <c r="G104" s="100"/>
      <c r="H104" s="38">
        <f t="shared" si="5"/>
        <v>0</v>
      </c>
      <c r="I104" s="66"/>
    </row>
    <row r="105" spans="1:9" ht="27.75" customHeight="1">
      <c r="A105" s="34">
        <v>5</v>
      </c>
      <c r="B105" s="98" t="s">
        <v>203</v>
      </c>
      <c r="C105" s="99" t="s">
        <v>201</v>
      </c>
      <c r="D105" s="98" t="s">
        <v>204</v>
      </c>
      <c r="E105" s="98" t="s">
        <v>205</v>
      </c>
      <c r="F105" s="98">
        <v>2</v>
      </c>
      <c r="G105" s="100"/>
      <c r="H105" s="38">
        <f t="shared" si="5"/>
        <v>0</v>
      </c>
      <c r="I105" s="66"/>
    </row>
    <row r="106" spans="1:9" ht="27.75" customHeight="1">
      <c r="A106" s="34">
        <v>7</v>
      </c>
      <c r="B106" s="98" t="s">
        <v>206</v>
      </c>
      <c r="C106" s="98" t="s">
        <v>121</v>
      </c>
      <c r="D106" s="98" t="s">
        <v>207</v>
      </c>
      <c r="E106" s="98" t="s">
        <v>208</v>
      </c>
      <c r="F106" s="98">
        <v>12</v>
      </c>
      <c r="G106" s="42"/>
      <c r="H106" s="38">
        <f t="shared" si="5"/>
        <v>0</v>
      </c>
      <c r="I106" s="66"/>
    </row>
    <row r="107" spans="1:9" ht="27.75" customHeight="1">
      <c r="A107" s="34">
        <v>8</v>
      </c>
      <c r="B107" s="98" t="s">
        <v>209</v>
      </c>
      <c r="C107" s="98" t="s">
        <v>121</v>
      </c>
      <c r="D107" s="98" t="s">
        <v>210</v>
      </c>
      <c r="E107" s="98" t="s">
        <v>156</v>
      </c>
      <c r="F107" s="98">
        <v>1</v>
      </c>
      <c r="G107" s="42"/>
      <c r="H107" s="38">
        <f t="shared" si="5"/>
        <v>0</v>
      </c>
      <c r="I107" s="66"/>
    </row>
    <row r="108" spans="1:9" ht="27.75" customHeight="1">
      <c r="A108" s="34">
        <v>9</v>
      </c>
      <c r="B108" s="98" t="s">
        <v>211</v>
      </c>
      <c r="C108" s="98" t="s">
        <v>141</v>
      </c>
      <c r="D108" s="55" t="s">
        <v>142</v>
      </c>
      <c r="E108" s="98" t="s">
        <v>52</v>
      </c>
      <c r="F108" s="98">
        <v>1</v>
      </c>
      <c r="G108" s="42"/>
      <c r="H108" s="38">
        <f t="shared" si="5"/>
        <v>0</v>
      </c>
      <c r="I108" s="66"/>
    </row>
    <row r="109" spans="1:9" s="2" customFormat="1" ht="27.75" customHeight="1">
      <c r="A109" s="23" t="s">
        <v>65</v>
      </c>
      <c r="B109" s="24"/>
      <c r="C109" s="24"/>
      <c r="D109" s="24"/>
      <c r="E109" s="24"/>
      <c r="F109" s="25"/>
      <c r="G109" s="26">
        <f>SUM(H101:H108,H99)</f>
        <v>0</v>
      </c>
      <c r="H109" s="27"/>
      <c r="I109" s="68"/>
    </row>
    <row r="110" spans="1:9" ht="27.75" customHeight="1">
      <c r="A110" s="43" t="s">
        <v>212</v>
      </c>
      <c r="B110" s="44"/>
      <c r="C110" s="44"/>
      <c r="D110" s="44"/>
      <c r="E110" s="44"/>
      <c r="F110" s="44"/>
      <c r="G110" s="45"/>
      <c r="H110" s="46"/>
      <c r="I110" s="66"/>
    </row>
    <row r="111" spans="1:9" ht="27.75" customHeight="1">
      <c r="A111" s="9" t="s">
        <v>1</v>
      </c>
      <c r="B111" s="10" t="s">
        <v>38</v>
      </c>
      <c r="C111" s="32" t="s">
        <v>39</v>
      </c>
      <c r="D111" s="32" t="s">
        <v>40</v>
      </c>
      <c r="E111" s="32" t="s">
        <v>41</v>
      </c>
      <c r="F111" s="33" t="s">
        <v>42</v>
      </c>
      <c r="G111" s="12" t="s">
        <v>43</v>
      </c>
      <c r="H111" s="12" t="s">
        <v>44</v>
      </c>
      <c r="I111" s="66"/>
    </row>
    <row r="112" spans="1:9" ht="27.75" customHeight="1">
      <c r="A112" s="101">
        <v>1</v>
      </c>
      <c r="B112" s="102" t="s">
        <v>213</v>
      </c>
      <c r="C112" s="103" t="s">
        <v>201</v>
      </c>
      <c r="D112" s="104" t="s">
        <v>214</v>
      </c>
      <c r="E112" s="103" t="s">
        <v>205</v>
      </c>
      <c r="F112" s="105">
        <v>131</v>
      </c>
      <c r="G112" s="106"/>
      <c r="H112" s="107">
        <f aca="true" t="shared" si="6" ref="H112:H125">SUM(F112*G112)</f>
        <v>0</v>
      </c>
      <c r="I112" s="66"/>
    </row>
    <row r="113" spans="1:9" ht="27.75" customHeight="1">
      <c r="A113" s="13">
        <v>2</v>
      </c>
      <c r="B113" s="98" t="s">
        <v>215</v>
      </c>
      <c r="C113" s="99" t="s">
        <v>201</v>
      </c>
      <c r="D113" s="108" t="s">
        <v>216</v>
      </c>
      <c r="E113" s="99" t="s">
        <v>205</v>
      </c>
      <c r="F113" s="109">
        <v>8</v>
      </c>
      <c r="G113" s="17"/>
      <c r="H113" s="18">
        <f t="shared" si="6"/>
        <v>0</v>
      </c>
      <c r="I113" s="66"/>
    </row>
    <row r="114" spans="1:9" ht="27.75" customHeight="1">
      <c r="A114" s="13">
        <v>3</v>
      </c>
      <c r="B114" s="98" t="s">
        <v>217</v>
      </c>
      <c r="C114" s="99" t="s">
        <v>201</v>
      </c>
      <c r="D114" s="108" t="s">
        <v>218</v>
      </c>
      <c r="E114" s="99" t="s">
        <v>52</v>
      </c>
      <c r="F114" s="109">
        <v>1</v>
      </c>
      <c r="G114" s="17"/>
      <c r="H114" s="18">
        <f t="shared" si="6"/>
        <v>0</v>
      </c>
      <c r="I114" s="66"/>
    </row>
    <row r="115" spans="1:9" ht="27.75" customHeight="1">
      <c r="A115" s="13">
        <v>4</v>
      </c>
      <c r="B115" s="98" t="s">
        <v>219</v>
      </c>
      <c r="C115" s="99" t="s">
        <v>201</v>
      </c>
      <c r="D115" s="108" t="s">
        <v>220</v>
      </c>
      <c r="E115" s="99" t="s">
        <v>52</v>
      </c>
      <c r="F115" s="109">
        <v>1</v>
      </c>
      <c r="G115" s="17"/>
      <c r="H115" s="18">
        <f t="shared" si="6"/>
        <v>0</v>
      </c>
      <c r="I115" s="66"/>
    </row>
    <row r="116" spans="1:9" ht="27.75" customHeight="1">
      <c r="A116" s="13">
        <v>5</v>
      </c>
      <c r="B116" s="98" t="s">
        <v>221</v>
      </c>
      <c r="C116" s="99" t="s">
        <v>201</v>
      </c>
      <c r="D116" s="108" t="s">
        <v>222</v>
      </c>
      <c r="E116" s="99" t="s">
        <v>52</v>
      </c>
      <c r="F116" s="109">
        <v>1</v>
      </c>
      <c r="G116" s="17"/>
      <c r="H116" s="18">
        <f t="shared" si="6"/>
        <v>0</v>
      </c>
      <c r="I116" s="66"/>
    </row>
    <row r="117" spans="1:9" ht="27.75" customHeight="1">
      <c r="A117" s="13">
        <v>6</v>
      </c>
      <c r="B117" s="98" t="s">
        <v>223</v>
      </c>
      <c r="C117" s="99" t="s">
        <v>201</v>
      </c>
      <c r="D117" s="110" t="s">
        <v>224</v>
      </c>
      <c r="E117" s="99" t="s">
        <v>52</v>
      </c>
      <c r="F117" s="109">
        <v>9</v>
      </c>
      <c r="G117" s="17"/>
      <c r="H117" s="18">
        <f t="shared" si="6"/>
        <v>0</v>
      </c>
      <c r="I117" s="66"/>
    </row>
    <row r="118" spans="1:9" ht="27.75" customHeight="1">
      <c r="A118" s="13">
        <v>7</v>
      </c>
      <c r="B118" s="98" t="s">
        <v>225</v>
      </c>
      <c r="C118" s="99" t="s">
        <v>201</v>
      </c>
      <c r="D118" s="110" t="s">
        <v>226</v>
      </c>
      <c r="E118" s="99" t="s">
        <v>52</v>
      </c>
      <c r="F118" s="109">
        <v>9</v>
      </c>
      <c r="G118" s="17"/>
      <c r="H118" s="18">
        <f t="shared" si="6"/>
        <v>0</v>
      </c>
      <c r="I118" s="66"/>
    </row>
    <row r="119" spans="1:9" ht="27.75" customHeight="1">
      <c r="A119" s="13">
        <v>8</v>
      </c>
      <c r="B119" s="98" t="s">
        <v>227</v>
      </c>
      <c r="C119" s="99" t="s">
        <v>201</v>
      </c>
      <c r="D119" s="110" t="s">
        <v>228</v>
      </c>
      <c r="E119" s="99" t="s">
        <v>52</v>
      </c>
      <c r="F119" s="109">
        <v>9</v>
      </c>
      <c r="G119" s="17"/>
      <c r="H119" s="18">
        <f t="shared" si="6"/>
        <v>0</v>
      </c>
      <c r="I119" s="66"/>
    </row>
    <row r="120" spans="1:9" ht="27.75" customHeight="1">
      <c r="A120" s="13">
        <v>9</v>
      </c>
      <c r="B120" s="99" t="s">
        <v>229</v>
      </c>
      <c r="C120" s="14" t="s">
        <v>46</v>
      </c>
      <c r="D120" s="15" t="s">
        <v>47</v>
      </c>
      <c r="E120" s="99" t="s">
        <v>52</v>
      </c>
      <c r="F120" s="109">
        <v>1</v>
      </c>
      <c r="G120" s="17"/>
      <c r="H120" s="18">
        <f t="shared" si="6"/>
        <v>0</v>
      </c>
      <c r="I120" s="66"/>
    </row>
    <row r="121" spans="1:9" ht="27.75" customHeight="1">
      <c r="A121" s="13">
        <v>10</v>
      </c>
      <c r="B121" s="74" t="s">
        <v>171</v>
      </c>
      <c r="C121" s="54" t="s">
        <v>50</v>
      </c>
      <c r="D121" s="71" t="s">
        <v>126</v>
      </c>
      <c r="E121" s="72" t="s">
        <v>52</v>
      </c>
      <c r="F121" s="75">
        <v>9</v>
      </c>
      <c r="G121" s="42"/>
      <c r="H121" s="18">
        <f t="shared" si="6"/>
        <v>0</v>
      </c>
      <c r="I121" s="66"/>
    </row>
    <row r="122" spans="1:9" ht="27.75" customHeight="1">
      <c r="A122" s="13">
        <v>11</v>
      </c>
      <c r="B122" s="54" t="s">
        <v>127</v>
      </c>
      <c r="C122" s="74" t="s">
        <v>50</v>
      </c>
      <c r="D122" s="71" t="s">
        <v>128</v>
      </c>
      <c r="E122" s="34" t="s">
        <v>129</v>
      </c>
      <c r="F122" s="34">
        <v>18</v>
      </c>
      <c r="G122" s="42"/>
      <c r="H122" s="18">
        <f t="shared" si="6"/>
        <v>0</v>
      </c>
      <c r="I122" s="66"/>
    </row>
    <row r="123" spans="1:9" ht="27.75" customHeight="1">
      <c r="A123" s="13">
        <v>12</v>
      </c>
      <c r="B123" s="99" t="s">
        <v>230</v>
      </c>
      <c r="C123" s="98" t="s">
        <v>121</v>
      </c>
      <c r="D123" s="99" t="s">
        <v>146</v>
      </c>
      <c r="E123" s="99" t="s">
        <v>147</v>
      </c>
      <c r="F123" s="109">
        <v>6600</v>
      </c>
      <c r="G123" s="42"/>
      <c r="H123" s="38">
        <f t="shared" si="6"/>
        <v>0</v>
      </c>
      <c r="I123" s="66"/>
    </row>
    <row r="124" spans="1:9" ht="27.75" customHeight="1">
      <c r="A124" s="13">
        <v>13</v>
      </c>
      <c r="B124" s="99" t="s">
        <v>152</v>
      </c>
      <c r="C124" s="98" t="s">
        <v>121</v>
      </c>
      <c r="D124" s="99" t="s">
        <v>176</v>
      </c>
      <c r="E124" s="99" t="s">
        <v>147</v>
      </c>
      <c r="F124" s="109">
        <v>6600</v>
      </c>
      <c r="G124" s="42"/>
      <c r="H124" s="38">
        <f t="shared" si="6"/>
        <v>0</v>
      </c>
      <c r="I124" s="66"/>
    </row>
    <row r="125" spans="1:9" ht="27.75" customHeight="1">
      <c r="A125" s="13">
        <v>14</v>
      </c>
      <c r="B125" s="99" t="s">
        <v>231</v>
      </c>
      <c r="C125" s="98" t="s">
        <v>121</v>
      </c>
      <c r="D125" s="99" t="s">
        <v>232</v>
      </c>
      <c r="E125" s="99" t="s">
        <v>156</v>
      </c>
      <c r="F125" s="109">
        <v>1</v>
      </c>
      <c r="G125" s="42"/>
      <c r="H125" s="38">
        <f t="shared" si="6"/>
        <v>0</v>
      </c>
      <c r="I125" s="66"/>
    </row>
    <row r="126" spans="1:9" ht="27.75" customHeight="1">
      <c r="A126" s="23" t="s">
        <v>65</v>
      </c>
      <c r="B126" s="24"/>
      <c r="C126" s="24"/>
      <c r="D126" s="24"/>
      <c r="E126" s="24"/>
      <c r="F126" s="25"/>
      <c r="G126" s="26">
        <f>SUM(H112:H125)</f>
        <v>0</v>
      </c>
      <c r="H126" s="27"/>
      <c r="I126" s="66"/>
    </row>
    <row r="127" spans="1:9" ht="27.75" customHeight="1">
      <c r="A127" s="43" t="s">
        <v>233</v>
      </c>
      <c r="B127" s="44"/>
      <c r="C127" s="44"/>
      <c r="D127" s="44"/>
      <c r="E127" s="44"/>
      <c r="F127" s="44"/>
      <c r="G127" s="45"/>
      <c r="H127" s="46"/>
      <c r="I127" s="66"/>
    </row>
    <row r="128" spans="1:9" ht="27.75" customHeight="1">
      <c r="A128" s="9" t="s">
        <v>1</v>
      </c>
      <c r="B128" s="10" t="s">
        <v>38</v>
      </c>
      <c r="C128" s="32" t="s">
        <v>39</v>
      </c>
      <c r="D128" s="32" t="s">
        <v>40</v>
      </c>
      <c r="E128" s="32" t="s">
        <v>41</v>
      </c>
      <c r="F128" s="33" t="s">
        <v>42</v>
      </c>
      <c r="G128" s="12" t="s">
        <v>43</v>
      </c>
      <c r="H128" s="12" t="s">
        <v>44</v>
      </c>
      <c r="I128" s="66"/>
    </row>
    <row r="129" spans="1:8" s="3" customFormat="1" ht="27.75" customHeight="1">
      <c r="A129" s="62">
        <v>1</v>
      </c>
      <c r="B129" s="62" t="s">
        <v>234</v>
      </c>
      <c r="C129" s="62" t="s">
        <v>235</v>
      </c>
      <c r="D129" s="111" t="s">
        <v>236</v>
      </c>
      <c r="E129" s="62" t="s">
        <v>52</v>
      </c>
      <c r="F129" s="62">
        <v>4</v>
      </c>
      <c r="G129" s="17"/>
      <c r="H129" s="112">
        <f aca="true" t="shared" si="7" ref="H129:H140">SUM(F129*G129)</f>
        <v>0</v>
      </c>
    </row>
    <row r="130" spans="1:8" s="3" customFormat="1" ht="27.75" customHeight="1">
      <c r="A130" s="62">
        <v>2</v>
      </c>
      <c r="B130" s="62" t="s">
        <v>237</v>
      </c>
      <c r="C130" s="62" t="s">
        <v>235</v>
      </c>
      <c r="D130" s="111" t="s">
        <v>238</v>
      </c>
      <c r="E130" s="62" t="s">
        <v>52</v>
      </c>
      <c r="F130" s="62">
        <v>8</v>
      </c>
      <c r="G130" s="17"/>
      <c r="H130" s="112">
        <f t="shared" si="7"/>
        <v>0</v>
      </c>
    </row>
    <row r="131" spans="1:8" s="3" customFormat="1" ht="27.75" customHeight="1">
      <c r="A131" s="62">
        <v>3</v>
      </c>
      <c r="B131" s="62" t="s">
        <v>239</v>
      </c>
      <c r="C131" s="62" t="s">
        <v>235</v>
      </c>
      <c r="D131" s="111" t="s">
        <v>240</v>
      </c>
      <c r="E131" s="62" t="s">
        <v>52</v>
      </c>
      <c r="F131" s="62">
        <v>8</v>
      </c>
      <c r="G131" s="17"/>
      <c r="H131" s="112">
        <f t="shared" si="7"/>
        <v>0</v>
      </c>
    </row>
    <row r="132" spans="1:8" s="3" customFormat="1" ht="27.75" customHeight="1">
      <c r="A132" s="62">
        <v>4</v>
      </c>
      <c r="B132" s="62" t="s">
        <v>241</v>
      </c>
      <c r="C132" s="62" t="s">
        <v>235</v>
      </c>
      <c r="D132" s="111" t="s">
        <v>242</v>
      </c>
      <c r="E132" s="62" t="s">
        <v>52</v>
      </c>
      <c r="F132" s="62">
        <v>4</v>
      </c>
      <c r="G132" s="17"/>
      <c r="H132" s="112">
        <f t="shared" si="7"/>
        <v>0</v>
      </c>
    </row>
    <row r="133" spans="1:8" s="3" customFormat="1" ht="27.75" customHeight="1">
      <c r="A133" s="62">
        <v>5</v>
      </c>
      <c r="B133" s="62" t="s">
        <v>243</v>
      </c>
      <c r="C133" s="62" t="s">
        <v>235</v>
      </c>
      <c r="D133" s="111" t="s">
        <v>244</v>
      </c>
      <c r="E133" s="62" t="s">
        <v>70</v>
      </c>
      <c r="F133" s="62">
        <v>1</v>
      </c>
      <c r="G133" s="17"/>
      <c r="H133" s="112">
        <f t="shared" si="7"/>
        <v>0</v>
      </c>
    </row>
    <row r="134" spans="1:8" s="3" customFormat="1" ht="27.75" customHeight="1">
      <c r="A134" s="62">
        <v>6</v>
      </c>
      <c r="B134" s="74" t="s">
        <v>171</v>
      </c>
      <c r="C134" s="13" t="s">
        <v>50</v>
      </c>
      <c r="D134" s="59" t="s">
        <v>126</v>
      </c>
      <c r="E134" s="72" t="s">
        <v>52</v>
      </c>
      <c r="F134" s="75">
        <v>2</v>
      </c>
      <c r="G134" s="17"/>
      <c r="H134" s="112">
        <f t="shared" si="7"/>
        <v>0</v>
      </c>
    </row>
    <row r="135" spans="1:8" s="3" customFormat="1" ht="27.75" customHeight="1">
      <c r="A135" s="62">
        <v>7</v>
      </c>
      <c r="B135" s="57" t="s">
        <v>127</v>
      </c>
      <c r="C135" s="13" t="s">
        <v>50</v>
      </c>
      <c r="D135" s="59" t="s">
        <v>128</v>
      </c>
      <c r="E135" s="13" t="s">
        <v>129</v>
      </c>
      <c r="F135" s="13">
        <v>2</v>
      </c>
      <c r="G135" s="17"/>
      <c r="H135" s="112">
        <f t="shared" si="7"/>
        <v>0</v>
      </c>
    </row>
    <row r="136" spans="1:8" s="3" customFormat="1" ht="27.75" customHeight="1">
      <c r="A136" s="62">
        <v>8</v>
      </c>
      <c r="B136" s="74" t="s">
        <v>170</v>
      </c>
      <c r="C136" s="13" t="s">
        <v>50</v>
      </c>
      <c r="D136" s="58" t="s">
        <v>124</v>
      </c>
      <c r="E136" s="72" t="s">
        <v>52</v>
      </c>
      <c r="F136" s="75">
        <v>1</v>
      </c>
      <c r="G136" s="17"/>
      <c r="H136" s="112">
        <f t="shared" si="7"/>
        <v>0</v>
      </c>
    </row>
    <row r="137" spans="1:8" s="3" customFormat="1" ht="27.75" customHeight="1">
      <c r="A137" s="62">
        <v>9</v>
      </c>
      <c r="B137" s="62" t="s">
        <v>245</v>
      </c>
      <c r="C137" s="62" t="s">
        <v>121</v>
      </c>
      <c r="D137" s="62" t="s">
        <v>246</v>
      </c>
      <c r="E137" s="62" t="s">
        <v>52</v>
      </c>
      <c r="F137" s="62">
        <v>2</v>
      </c>
      <c r="G137" s="17"/>
      <c r="H137" s="112">
        <f t="shared" si="7"/>
        <v>0</v>
      </c>
    </row>
    <row r="138" spans="1:8" s="3" customFormat="1" ht="27.75" customHeight="1">
      <c r="A138" s="55">
        <v>10</v>
      </c>
      <c r="B138" s="55" t="s">
        <v>247</v>
      </c>
      <c r="C138" s="55" t="s">
        <v>121</v>
      </c>
      <c r="D138" s="55" t="s">
        <v>248</v>
      </c>
      <c r="E138" s="55" t="s">
        <v>89</v>
      </c>
      <c r="F138" s="55">
        <v>2</v>
      </c>
      <c r="G138" s="42"/>
      <c r="H138" s="113">
        <f t="shared" si="7"/>
        <v>0</v>
      </c>
    </row>
    <row r="139" spans="1:8" s="3" customFormat="1" ht="27.75" customHeight="1">
      <c r="A139" s="55">
        <v>11</v>
      </c>
      <c r="B139" s="55" t="s">
        <v>140</v>
      </c>
      <c r="C139" s="55" t="s">
        <v>141</v>
      </c>
      <c r="D139" s="55" t="s">
        <v>142</v>
      </c>
      <c r="E139" s="55" t="s">
        <v>52</v>
      </c>
      <c r="F139" s="55">
        <v>2</v>
      </c>
      <c r="G139" s="42"/>
      <c r="H139" s="113">
        <f t="shared" si="7"/>
        <v>0</v>
      </c>
    </row>
    <row r="140" spans="1:8" s="3" customFormat="1" ht="27.75" customHeight="1">
      <c r="A140" s="55">
        <v>12</v>
      </c>
      <c r="B140" s="55" t="s">
        <v>154</v>
      </c>
      <c r="C140" s="55" t="s">
        <v>121</v>
      </c>
      <c r="D140" s="55" t="s">
        <v>249</v>
      </c>
      <c r="E140" s="55" t="s">
        <v>156</v>
      </c>
      <c r="F140" s="55">
        <v>1</v>
      </c>
      <c r="G140" s="42"/>
      <c r="H140" s="113">
        <f t="shared" si="7"/>
        <v>0</v>
      </c>
    </row>
    <row r="141" spans="1:9" ht="27.75" customHeight="1">
      <c r="A141" s="23" t="s">
        <v>65</v>
      </c>
      <c r="B141" s="24"/>
      <c r="C141" s="24"/>
      <c r="D141" s="24"/>
      <c r="E141" s="24"/>
      <c r="F141" s="25"/>
      <c r="G141" s="26">
        <f>SUM(H129:H140)</f>
        <v>0</v>
      </c>
      <c r="H141" s="27"/>
      <c r="I141" s="66"/>
    </row>
    <row r="142" spans="1:9" ht="24" customHeight="1">
      <c r="A142" s="43" t="s">
        <v>250</v>
      </c>
      <c r="B142" s="44"/>
      <c r="C142" s="44"/>
      <c r="D142" s="44"/>
      <c r="E142" s="44"/>
      <c r="F142" s="44"/>
      <c r="G142" s="45"/>
      <c r="H142" s="46"/>
      <c r="I142" s="66"/>
    </row>
    <row r="143" spans="1:9" ht="24" customHeight="1">
      <c r="A143" s="9" t="s">
        <v>1</v>
      </c>
      <c r="B143" s="10" t="s">
        <v>38</v>
      </c>
      <c r="C143" s="32" t="s">
        <v>39</v>
      </c>
      <c r="D143" s="32" t="s">
        <v>40</v>
      </c>
      <c r="E143" s="32" t="s">
        <v>41</v>
      </c>
      <c r="F143" s="33" t="s">
        <v>42</v>
      </c>
      <c r="G143" s="12" t="s">
        <v>43</v>
      </c>
      <c r="H143" s="12" t="s">
        <v>44</v>
      </c>
      <c r="I143" s="66"/>
    </row>
    <row r="144" spans="1:9" ht="36" customHeight="1">
      <c r="A144" s="55">
        <v>1</v>
      </c>
      <c r="B144" s="55" t="s">
        <v>251</v>
      </c>
      <c r="C144" s="55" t="s">
        <v>252</v>
      </c>
      <c r="D144" s="55" t="s">
        <v>253</v>
      </c>
      <c r="E144" s="55" t="s">
        <v>70</v>
      </c>
      <c r="F144" s="55">
        <v>1</v>
      </c>
      <c r="G144" s="42"/>
      <c r="H144" s="113">
        <f aca="true" t="shared" si="8" ref="H144:H150">SUM(F144*G144)</f>
        <v>0</v>
      </c>
      <c r="I144" s="66"/>
    </row>
    <row r="145" spans="1:9" ht="36" customHeight="1">
      <c r="A145" s="55">
        <v>2</v>
      </c>
      <c r="B145" s="55" t="s">
        <v>254</v>
      </c>
      <c r="C145" s="55" t="s">
        <v>252</v>
      </c>
      <c r="D145" s="55" t="s">
        <v>255</v>
      </c>
      <c r="E145" s="55" t="s">
        <v>70</v>
      </c>
      <c r="F145" s="55">
        <v>1</v>
      </c>
      <c r="G145" s="42"/>
      <c r="H145" s="113">
        <f t="shared" si="8"/>
        <v>0</v>
      </c>
      <c r="I145" s="66"/>
    </row>
    <row r="146" spans="1:9" ht="36" customHeight="1">
      <c r="A146" s="62">
        <v>3</v>
      </c>
      <c r="B146" s="62" t="s">
        <v>256</v>
      </c>
      <c r="C146" s="62" t="s">
        <v>252</v>
      </c>
      <c r="D146" s="114" t="s">
        <v>257</v>
      </c>
      <c r="E146" s="62" t="s">
        <v>52</v>
      </c>
      <c r="F146" s="62">
        <v>5</v>
      </c>
      <c r="G146" s="115"/>
      <c r="H146" s="112">
        <f t="shared" si="8"/>
        <v>0</v>
      </c>
      <c r="I146" s="66"/>
    </row>
    <row r="147" spans="1:9" ht="36" customHeight="1">
      <c r="A147" s="62">
        <v>4</v>
      </c>
      <c r="B147" s="62" t="s">
        <v>258</v>
      </c>
      <c r="C147" s="62" t="s">
        <v>252</v>
      </c>
      <c r="D147" s="114" t="s">
        <v>259</v>
      </c>
      <c r="E147" s="62" t="s">
        <v>52</v>
      </c>
      <c r="F147" s="62">
        <v>5</v>
      </c>
      <c r="G147" s="115"/>
      <c r="H147" s="112">
        <f t="shared" si="8"/>
        <v>0</v>
      </c>
      <c r="I147" s="66"/>
    </row>
    <row r="148" spans="1:9" ht="36" customHeight="1">
      <c r="A148" s="55">
        <v>5</v>
      </c>
      <c r="B148" s="55" t="s">
        <v>260</v>
      </c>
      <c r="C148" s="55" t="s">
        <v>121</v>
      </c>
      <c r="D148" s="55" t="s">
        <v>261</v>
      </c>
      <c r="E148" s="55" t="s">
        <v>52</v>
      </c>
      <c r="F148" s="55">
        <v>5</v>
      </c>
      <c r="G148" s="42"/>
      <c r="H148" s="113">
        <f t="shared" si="8"/>
        <v>0</v>
      </c>
      <c r="I148" s="66"/>
    </row>
    <row r="149" spans="1:9" ht="36" customHeight="1">
      <c r="A149" s="55">
        <v>6</v>
      </c>
      <c r="B149" s="116" t="s">
        <v>262</v>
      </c>
      <c r="C149" s="55" t="s">
        <v>252</v>
      </c>
      <c r="D149" s="117" t="s">
        <v>263</v>
      </c>
      <c r="E149" s="55" t="s">
        <v>52</v>
      </c>
      <c r="F149" s="55">
        <v>5</v>
      </c>
      <c r="G149" s="42"/>
      <c r="H149" s="113">
        <f t="shared" si="8"/>
        <v>0</v>
      </c>
      <c r="I149" s="66"/>
    </row>
    <row r="150" spans="1:9" ht="36" customHeight="1">
      <c r="A150" s="118">
        <v>7</v>
      </c>
      <c r="B150" s="119" t="s">
        <v>264</v>
      </c>
      <c r="C150" s="118" t="s">
        <v>252</v>
      </c>
      <c r="D150" s="120" t="s">
        <v>265</v>
      </c>
      <c r="E150" s="118" t="s">
        <v>70</v>
      </c>
      <c r="F150" s="118">
        <v>1</v>
      </c>
      <c r="G150" s="106"/>
      <c r="H150" s="121">
        <f t="shared" si="8"/>
        <v>0</v>
      </c>
      <c r="I150" s="66"/>
    </row>
    <row r="151" spans="1:9" ht="36" customHeight="1">
      <c r="A151" s="55">
        <v>8</v>
      </c>
      <c r="B151" s="122" t="s">
        <v>266</v>
      </c>
      <c r="C151" s="123" t="s">
        <v>252</v>
      </c>
      <c r="D151" s="117" t="s">
        <v>267</v>
      </c>
      <c r="E151" s="55" t="s">
        <v>52</v>
      </c>
      <c r="F151" s="55">
        <v>1</v>
      </c>
      <c r="G151" s="42"/>
      <c r="H151" s="113">
        <f aca="true" t="shared" si="9" ref="H151:H160">SUM(F151*G151)</f>
        <v>0</v>
      </c>
      <c r="I151" s="66"/>
    </row>
    <row r="152" spans="1:9" ht="36" customHeight="1">
      <c r="A152" s="118">
        <v>9</v>
      </c>
      <c r="B152" s="119" t="s">
        <v>268</v>
      </c>
      <c r="C152" s="124" t="s">
        <v>252</v>
      </c>
      <c r="D152" s="120" t="s">
        <v>269</v>
      </c>
      <c r="E152" s="118" t="s">
        <v>52</v>
      </c>
      <c r="F152" s="118">
        <v>4</v>
      </c>
      <c r="G152" s="106"/>
      <c r="H152" s="121">
        <f t="shared" si="9"/>
        <v>0</v>
      </c>
      <c r="I152" s="66"/>
    </row>
    <row r="153" spans="1:9" ht="36" customHeight="1">
      <c r="A153" s="118">
        <v>10</v>
      </c>
      <c r="B153" s="119" t="s">
        <v>270</v>
      </c>
      <c r="C153" s="124" t="s">
        <v>252</v>
      </c>
      <c r="D153" s="120" t="s">
        <v>271</v>
      </c>
      <c r="E153" s="118" t="s">
        <v>52</v>
      </c>
      <c r="F153" s="118">
        <v>4</v>
      </c>
      <c r="G153" s="106"/>
      <c r="H153" s="121">
        <f t="shared" si="9"/>
        <v>0</v>
      </c>
      <c r="I153" s="66"/>
    </row>
    <row r="154" spans="1:9" ht="36" customHeight="1">
      <c r="A154" s="118">
        <v>11</v>
      </c>
      <c r="B154" s="125" t="s">
        <v>272</v>
      </c>
      <c r="C154" s="118" t="s">
        <v>141</v>
      </c>
      <c r="D154" s="118" t="s">
        <v>142</v>
      </c>
      <c r="E154" s="118" t="s">
        <v>52</v>
      </c>
      <c r="F154" s="118">
        <v>5</v>
      </c>
      <c r="G154" s="106"/>
      <c r="H154" s="121">
        <f t="shared" si="9"/>
        <v>0</v>
      </c>
      <c r="I154" s="66"/>
    </row>
    <row r="155" spans="1:9" ht="36" customHeight="1">
      <c r="A155" s="118">
        <v>12</v>
      </c>
      <c r="B155" s="125" t="s">
        <v>273</v>
      </c>
      <c r="C155" s="102" t="s">
        <v>121</v>
      </c>
      <c r="D155" s="126" t="s">
        <v>274</v>
      </c>
      <c r="E155" s="118" t="s">
        <v>52</v>
      </c>
      <c r="F155" s="118">
        <v>5</v>
      </c>
      <c r="G155" s="106"/>
      <c r="H155" s="121">
        <f t="shared" si="9"/>
        <v>0</v>
      </c>
      <c r="I155" s="66"/>
    </row>
    <row r="156" spans="1:9" ht="36" customHeight="1">
      <c r="A156" s="55">
        <v>13</v>
      </c>
      <c r="B156" s="98" t="s">
        <v>275</v>
      </c>
      <c r="C156" s="98" t="s">
        <v>276</v>
      </c>
      <c r="D156" s="127" t="s">
        <v>277</v>
      </c>
      <c r="E156" s="55" t="s">
        <v>52</v>
      </c>
      <c r="F156" s="55">
        <v>1</v>
      </c>
      <c r="G156" s="42"/>
      <c r="H156" s="113">
        <f t="shared" si="9"/>
        <v>0</v>
      </c>
      <c r="I156" s="66"/>
    </row>
    <row r="157" spans="1:9" ht="36" customHeight="1">
      <c r="A157" s="55">
        <v>14</v>
      </c>
      <c r="B157" s="128" t="s">
        <v>278</v>
      </c>
      <c r="C157" s="55" t="s">
        <v>141</v>
      </c>
      <c r="D157" s="55" t="s">
        <v>142</v>
      </c>
      <c r="E157" s="55" t="s">
        <v>52</v>
      </c>
      <c r="F157" s="55">
        <v>1</v>
      </c>
      <c r="G157" s="42"/>
      <c r="H157" s="113">
        <f t="shared" si="9"/>
        <v>0</v>
      </c>
      <c r="I157" s="66"/>
    </row>
    <row r="158" spans="1:9" ht="36" customHeight="1">
      <c r="A158" s="55">
        <v>15</v>
      </c>
      <c r="B158" s="74" t="s">
        <v>171</v>
      </c>
      <c r="C158" s="13" t="s">
        <v>50</v>
      </c>
      <c r="D158" s="59" t="s">
        <v>126</v>
      </c>
      <c r="E158" s="72" t="s">
        <v>52</v>
      </c>
      <c r="F158" s="75">
        <v>4</v>
      </c>
      <c r="G158" s="17"/>
      <c r="H158" s="113">
        <f t="shared" si="9"/>
        <v>0</v>
      </c>
      <c r="I158" s="66"/>
    </row>
    <row r="159" spans="1:9" ht="36" customHeight="1">
      <c r="A159" s="55">
        <v>16</v>
      </c>
      <c r="B159" s="57" t="s">
        <v>127</v>
      </c>
      <c r="C159" s="13" t="s">
        <v>50</v>
      </c>
      <c r="D159" s="59" t="s">
        <v>128</v>
      </c>
      <c r="E159" s="13" t="s">
        <v>129</v>
      </c>
      <c r="F159" s="13">
        <v>4</v>
      </c>
      <c r="G159" s="17"/>
      <c r="H159" s="113">
        <f t="shared" si="9"/>
        <v>0</v>
      </c>
      <c r="I159" s="66"/>
    </row>
    <row r="160" spans="1:9" ht="36" customHeight="1">
      <c r="A160" s="55">
        <v>17</v>
      </c>
      <c r="B160" s="74" t="s">
        <v>170</v>
      </c>
      <c r="C160" s="13" t="s">
        <v>50</v>
      </c>
      <c r="D160" s="58" t="s">
        <v>124</v>
      </c>
      <c r="E160" s="72" t="s">
        <v>52</v>
      </c>
      <c r="F160" s="75">
        <v>1</v>
      </c>
      <c r="G160" s="17"/>
      <c r="H160" s="113">
        <f t="shared" si="9"/>
        <v>0</v>
      </c>
      <c r="I160" s="66"/>
    </row>
    <row r="161" spans="1:9" ht="36" customHeight="1">
      <c r="A161" s="23" t="s">
        <v>65</v>
      </c>
      <c r="B161" s="24"/>
      <c r="C161" s="24"/>
      <c r="D161" s="24"/>
      <c r="E161" s="24"/>
      <c r="F161" s="25"/>
      <c r="G161" s="26">
        <f>SUM(H144:H160)</f>
        <v>0</v>
      </c>
      <c r="H161" s="27"/>
      <c r="I161" s="66"/>
    </row>
    <row r="162" spans="1:9" ht="25.5" customHeight="1">
      <c r="A162" s="43" t="s">
        <v>279</v>
      </c>
      <c r="B162" s="44"/>
      <c r="C162" s="44"/>
      <c r="D162" s="44"/>
      <c r="E162" s="44"/>
      <c r="F162" s="44"/>
      <c r="G162" s="45"/>
      <c r="H162" s="46"/>
      <c r="I162" s="66"/>
    </row>
    <row r="163" spans="1:9" ht="25.5" customHeight="1">
      <c r="A163" s="9" t="s">
        <v>1</v>
      </c>
      <c r="B163" s="10" t="s">
        <v>38</v>
      </c>
      <c r="C163" s="32" t="s">
        <v>39</v>
      </c>
      <c r="D163" s="32" t="s">
        <v>40</v>
      </c>
      <c r="E163" s="32" t="s">
        <v>41</v>
      </c>
      <c r="F163" s="33" t="s">
        <v>42</v>
      </c>
      <c r="G163" s="12" t="s">
        <v>43</v>
      </c>
      <c r="H163" s="12" t="s">
        <v>44</v>
      </c>
      <c r="I163" s="66"/>
    </row>
    <row r="164" spans="1:9" ht="25.5" customHeight="1">
      <c r="A164" s="55">
        <v>1</v>
      </c>
      <c r="B164" s="55" t="s">
        <v>280</v>
      </c>
      <c r="C164" s="55" t="s">
        <v>121</v>
      </c>
      <c r="D164" s="55" t="s">
        <v>281</v>
      </c>
      <c r="E164" s="55" t="s">
        <v>52</v>
      </c>
      <c r="F164" s="55">
        <v>8</v>
      </c>
      <c r="G164" s="42"/>
      <c r="H164" s="113">
        <f>SUM(F164*G164)</f>
        <v>0</v>
      </c>
      <c r="I164" s="66"/>
    </row>
    <row r="165" spans="1:9" ht="25.5" customHeight="1">
      <c r="A165" s="55">
        <v>2</v>
      </c>
      <c r="B165" s="55" t="s">
        <v>282</v>
      </c>
      <c r="C165" s="55" t="s">
        <v>121</v>
      </c>
      <c r="D165" s="55" t="s">
        <v>283</v>
      </c>
      <c r="E165" s="55" t="s">
        <v>70</v>
      </c>
      <c r="F165" s="55">
        <v>1</v>
      </c>
      <c r="G165" s="42"/>
      <c r="H165" s="113">
        <f>SUM(F165*G165)</f>
        <v>0</v>
      </c>
      <c r="I165" s="66"/>
    </row>
    <row r="166" spans="1:9" ht="25.5" customHeight="1">
      <c r="A166" s="23" t="s">
        <v>65</v>
      </c>
      <c r="B166" s="24"/>
      <c r="C166" s="24"/>
      <c r="D166" s="24"/>
      <c r="E166" s="24"/>
      <c r="F166" s="25"/>
      <c r="G166" s="26">
        <f>SUM(H164:H165)</f>
        <v>0</v>
      </c>
      <c r="H166" s="27"/>
      <c r="I166" s="66"/>
    </row>
    <row r="167" spans="1:9" ht="25.5" customHeight="1">
      <c r="A167" s="43" t="s">
        <v>284</v>
      </c>
      <c r="B167" s="44"/>
      <c r="C167" s="44"/>
      <c r="D167" s="44"/>
      <c r="E167" s="44"/>
      <c r="F167" s="44"/>
      <c r="G167" s="45"/>
      <c r="H167" s="46"/>
      <c r="I167" s="66"/>
    </row>
    <row r="168" spans="1:9" ht="24" customHeight="1">
      <c r="A168" s="9" t="s">
        <v>1</v>
      </c>
      <c r="B168" s="10" t="s">
        <v>38</v>
      </c>
      <c r="C168" s="32" t="s">
        <v>39</v>
      </c>
      <c r="D168" s="32" t="s">
        <v>40</v>
      </c>
      <c r="E168" s="32" t="s">
        <v>41</v>
      </c>
      <c r="F168" s="33" t="s">
        <v>42</v>
      </c>
      <c r="G168" s="12" t="s">
        <v>43</v>
      </c>
      <c r="H168" s="12" t="s">
        <v>44</v>
      </c>
      <c r="I168" s="66"/>
    </row>
    <row r="169" spans="1:9" ht="30.75" customHeight="1">
      <c r="A169" s="129" t="s">
        <v>285</v>
      </c>
      <c r="B169" s="129"/>
      <c r="C169" s="129"/>
      <c r="D169" s="129"/>
      <c r="E169" s="129"/>
      <c r="F169" s="129"/>
      <c r="G169" s="129"/>
      <c r="H169" s="129"/>
      <c r="I169" s="66"/>
    </row>
    <row r="170" spans="1:9" ht="30.75" customHeight="1">
      <c r="A170" s="55">
        <v>1</v>
      </c>
      <c r="B170" s="55" t="s">
        <v>286</v>
      </c>
      <c r="C170" s="55" t="s">
        <v>287</v>
      </c>
      <c r="D170" s="55" t="s">
        <v>288</v>
      </c>
      <c r="E170" s="55" t="s">
        <v>52</v>
      </c>
      <c r="F170" s="55">
        <v>6</v>
      </c>
      <c r="G170" s="42"/>
      <c r="H170" s="113">
        <f>SUM(F170*G170)</f>
        <v>0</v>
      </c>
      <c r="I170" s="66"/>
    </row>
    <row r="171" spans="1:9" ht="30.75" customHeight="1">
      <c r="A171" s="55">
        <v>2</v>
      </c>
      <c r="B171" s="55" t="s">
        <v>289</v>
      </c>
      <c r="C171" s="55" t="s">
        <v>121</v>
      </c>
      <c r="D171" s="55" t="s">
        <v>290</v>
      </c>
      <c r="E171" s="55" t="s">
        <v>52</v>
      </c>
      <c r="F171" s="55">
        <v>6</v>
      </c>
      <c r="G171" s="42"/>
      <c r="H171" s="113">
        <f aca="true" t="shared" si="10" ref="H171:H179">SUM(F171*G171)</f>
        <v>0</v>
      </c>
      <c r="I171" s="66"/>
    </row>
    <row r="172" spans="1:9" ht="30.75" customHeight="1">
      <c r="A172" s="55">
        <v>3</v>
      </c>
      <c r="B172" s="130" t="s">
        <v>291</v>
      </c>
      <c r="C172" s="55" t="s">
        <v>287</v>
      </c>
      <c r="D172" s="131" t="s">
        <v>292</v>
      </c>
      <c r="E172" s="55" t="s">
        <v>293</v>
      </c>
      <c r="F172" s="55">
        <v>6</v>
      </c>
      <c r="G172" s="42"/>
      <c r="H172" s="113">
        <f t="shared" si="10"/>
        <v>0</v>
      </c>
      <c r="I172" s="66"/>
    </row>
    <row r="173" spans="1:9" ht="30.75" customHeight="1">
      <c r="A173" s="55">
        <v>4</v>
      </c>
      <c r="B173" s="130" t="s">
        <v>294</v>
      </c>
      <c r="C173" s="55" t="s">
        <v>287</v>
      </c>
      <c r="D173" s="131" t="s">
        <v>295</v>
      </c>
      <c r="E173" s="55" t="s">
        <v>70</v>
      </c>
      <c r="F173" s="55">
        <v>6</v>
      </c>
      <c r="G173" s="42"/>
      <c r="H173" s="113">
        <f t="shared" si="10"/>
        <v>0</v>
      </c>
      <c r="I173" s="66"/>
    </row>
    <row r="174" spans="1:9" ht="30.75" customHeight="1">
      <c r="A174" s="55">
        <v>5</v>
      </c>
      <c r="B174" s="130" t="s">
        <v>296</v>
      </c>
      <c r="C174" s="55" t="s">
        <v>121</v>
      </c>
      <c r="D174" s="132" t="s">
        <v>297</v>
      </c>
      <c r="E174" s="55" t="s">
        <v>89</v>
      </c>
      <c r="F174" s="55">
        <v>6</v>
      </c>
      <c r="G174" s="42"/>
      <c r="H174" s="113">
        <f t="shared" si="10"/>
        <v>0</v>
      </c>
      <c r="I174" s="66"/>
    </row>
    <row r="175" spans="1:9" ht="30.75" customHeight="1">
      <c r="A175" s="55">
        <v>6</v>
      </c>
      <c r="B175" s="130" t="s">
        <v>298</v>
      </c>
      <c r="C175" s="13" t="s">
        <v>50</v>
      </c>
      <c r="D175" s="59" t="s">
        <v>126</v>
      </c>
      <c r="E175" s="55" t="s">
        <v>52</v>
      </c>
      <c r="F175" s="55">
        <v>1</v>
      </c>
      <c r="G175" s="42"/>
      <c r="H175" s="113">
        <f t="shared" si="10"/>
        <v>0</v>
      </c>
      <c r="I175" s="66"/>
    </row>
    <row r="176" spans="1:9" ht="30.75" customHeight="1">
      <c r="A176" s="55">
        <v>7</v>
      </c>
      <c r="B176" s="55" t="s">
        <v>299</v>
      </c>
      <c r="C176" s="55" t="s">
        <v>287</v>
      </c>
      <c r="D176" s="133" t="s">
        <v>300</v>
      </c>
      <c r="E176" s="55" t="s">
        <v>70</v>
      </c>
      <c r="F176" s="55">
        <v>1</v>
      </c>
      <c r="G176" s="42"/>
      <c r="H176" s="113">
        <f t="shared" si="10"/>
        <v>0</v>
      </c>
      <c r="I176" s="66"/>
    </row>
    <row r="177" spans="1:9" ht="30.75" customHeight="1">
      <c r="A177" s="55">
        <v>8</v>
      </c>
      <c r="B177" s="55" t="s">
        <v>301</v>
      </c>
      <c r="C177" s="55" t="s">
        <v>287</v>
      </c>
      <c r="D177" s="133" t="s">
        <v>302</v>
      </c>
      <c r="E177" s="55" t="s">
        <v>52</v>
      </c>
      <c r="F177" s="55">
        <v>1</v>
      </c>
      <c r="G177" s="42"/>
      <c r="H177" s="113">
        <f t="shared" si="10"/>
        <v>0</v>
      </c>
      <c r="I177" s="66"/>
    </row>
    <row r="178" spans="1:9" ht="30.75" customHeight="1">
      <c r="A178" s="55">
        <v>9</v>
      </c>
      <c r="B178" s="55" t="s">
        <v>303</v>
      </c>
      <c r="C178" s="55" t="s">
        <v>121</v>
      </c>
      <c r="D178" s="133" t="s">
        <v>304</v>
      </c>
      <c r="E178" s="55" t="s">
        <v>197</v>
      </c>
      <c r="F178" s="55">
        <v>100</v>
      </c>
      <c r="G178" s="42"/>
      <c r="H178" s="113">
        <f t="shared" si="10"/>
        <v>0</v>
      </c>
      <c r="I178" s="66"/>
    </row>
    <row r="179" spans="1:9" ht="30.75" customHeight="1">
      <c r="A179" s="55">
        <v>10</v>
      </c>
      <c r="B179" s="55" t="s">
        <v>305</v>
      </c>
      <c r="C179" s="55" t="s">
        <v>121</v>
      </c>
      <c r="D179" s="55" t="s">
        <v>306</v>
      </c>
      <c r="E179" s="55" t="s">
        <v>156</v>
      </c>
      <c r="F179" s="55">
        <v>1</v>
      </c>
      <c r="G179" s="42"/>
      <c r="H179" s="113">
        <f t="shared" si="10"/>
        <v>0</v>
      </c>
      <c r="I179" s="66"/>
    </row>
    <row r="180" spans="1:9" ht="30.75" customHeight="1">
      <c r="A180" s="134" t="s">
        <v>307</v>
      </c>
      <c r="B180" s="135"/>
      <c r="C180" s="135"/>
      <c r="D180" s="135"/>
      <c r="E180" s="135"/>
      <c r="F180" s="136"/>
      <c r="G180" s="137">
        <f>SUM(H170:H179)</f>
        <v>0</v>
      </c>
      <c r="H180" s="138"/>
      <c r="I180" s="66"/>
    </row>
    <row r="181" spans="1:9" ht="30.75" customHeight="1">
      <c r="A181" s="129" t="s">
        <v>308</v>
      </c>
      <c r="B181" s="129"/>
      <c r="C181" s="129"/>
      <c r="D181" s="129"/>
      <c r="E181" s="129"/>
      <c r="F181" s="129"/>
      <c r="G181" s="129"/>
      <c r="H181" s="129"/>
      <c r="I181" s="66"/>
    </row>
    <row r="182" spans="1:9" ht="30.75" customHeight="1">
      <c r="A182" s="55">
        <v>1</v>
      </c>
      <c r="B182" s="116" t="s">
        <v>309</v>
      </c>
      <c r="C182" s="55" t="s">
        <v>117</v>
      </c>
      <c r="D182" s="117" t="s">
        <v>310</v>
      </c>
      <c r="E182" s="55" t="s">
        <v>89</v>
      </c>
      <c r="F182" s="55">
        <v>14</v>
      </c>
      <c r="G182" s="42"/>
      <c r="H182" s="113">
        <f>SUM(F182*G182)</f>
        <v>0</v>
      </c>
      <c r="I182" s="66"/>
    </row>
    <row r="183" spans="1:9" ht="30.75" customHeight="1">
      <c r="A183" s="55">
        <v>2</v>
      </c>
      <c r="B183" s="116" t="s">
        <v>311</v>
      </c>
      <c r="C183" s="55" t="s">
        <v>117</v>
      </c>
      <c r="D183" s="117" t="s">
        <v>312</v>
      </c>
      <c r="E183" s="55" t="s">
        <v>89</v>
      </c>
      <c r="F183" s="55">
        <v>52</v>
      </c>
      <c r="G183" s="42"/>
      <c r="H183" s="113">
        <f>SUM(F183*G183)</f>
        <v>0</v>
      </c>
      <c r="I183" s="66"/>
    </row>
    <row r="184" spans="1:9" ht="30.75" customHeight="1">
      <c r="A184" s="55">
        <v>3</v>
      </c>
      <c r="B184" s="116" t="s">
        <v>313</v>
      </c>
      <c r="C184" s="55" t="s">
        <v>117</v>
      </c>
      <c r="D184" s="117" t="s">
        <v>310</v>
      </c>
      <c r="E184" s="55" t="s">
        <v>89</v>
      </c>
      <c r="F184" s="55">
        <v>1</v>
      </c>
      <c r="G184" s="42"/>
      <c r="H184" s="113">
        <f aca="true" t="shared" si="11" ref="H184:H193">SUM(F184*G184)</f>
        <v>0</v>
      </c>
      <c r="I184" s="66"/>
    </row>
    <row r="185" spans="1:9" ht="30.75" customHeight="1">
      <c r="A185" s="55">
        <v>4</v>
      </c>
      <c r="B185" s="116" t="s">
        <v>314</v>
      </c>
      <c r="C185" s="55" t="s">
        <v>117</v>
      </c>
      <c r="D185" s="117" t="s">
        <v>315</v>
      </c>
      <c r="E185" s="55" t="s">
        <v>70</v>
      </c>
      <c r="F185" s="55">
        <v>4</v>
      </c>
      <c r="G185" s="42"/>
      <c r="H185" s="113">
        <f t="shared" si="11"/>
        <v>0</v>
      </c>
      <c r="I185" s="66"/>
    </row>
    <row r="186" spans="1:9" ht="30.75" customHeight="1">
      <c r="A186" s="55">
        <v>5</v>
      </c>
      <c r="B186" s="116" t="s">
        <v>316</v>
      </c>
      <c r="C186" s="55" t="s">
        <v>117</v>
      </c>
      <c r="D186" s="117" t="s">
        <v>317</v>
      </c>
      <c r="E186" s="55" t="s">
        <v>89</v>
      </c>
      <c r="F186" s="55">
        <v>4</v>
      </c>
      <c r="G186" s="42"/>
      <c r="H186" s="113">
        <f t="shared" si="11"/>
        <v>0</v>
      </c>
      <c r="I186" s="66"/>
    </row>
    <row r="187" spans="1:9" ht="30.75" customHeight="1">
      <c r="A187" s="55">
        <v>6</v>
      </c>
      <c r="B187" s="116" t="s">
        <v>318</v>
      </c>
      <c r="C187" s="55" t="s">
        <v>117</v>
      </c>
      <c r="D187" s="117" t="s">
        <v>319</v>
      </c>
      <c r="E187" s="55" t="s">
        <v>89</v>
      </c>
      <c r="F187" s="55">
        <v>1</v>
      </c>
      <c r="G187" s="42"/>
      <c r="H187" s="113">
        <f t="shared" si="11"/>
        <v>0</v>
      </c>
      <c r="I187" s="66"/>
    </row>
    <row r="188" spans="1:9" ht="30.75" customHeight="1">
      <c r="A188" s="55">
        <v>7</v>
      </c>
      <c r="B188" s="116" t="s">
        <v>116</v>
      </c>
      <c r="C188" s="55" t="s">
        <v>117</v>
      </c>
      <c r="D188" s="117" t="s">
        <v>320</v>
      </c>
      <c r="E188" s="55" t="s">
        <v>119</v>
      </c>
      <c r="F188" s="55">
        <v>13</v>
      </c>
      <c r="G188" s="42"/>
      <c r="H188" s="113">
        <f t="shared" si="11"/>
        <v>0</v>
      </c>
      <c r="I188" s="66"/>
    </row>
    <row r="189" spans="1:9" ht="30.75" customHeight="1">
      <c r="A189" s="55">
        <v>8</v>
      </c>
      <c r="B189" s="116" t="s">
        <v>321</v>
      </c>
      <c r="C189" s="55" t="s">
        <v>117</v>
      </c>
      <c r="D189" s="117" t="s">
        <v>322</v>
      </c>
      <c r="E189" s="55" t="s">
        <v>119</v>
      </c>
      <c r="F189" s="55">
        <v>3</v>
      </c>
      <c r="G189" s="42"/>
      <c r="H189" s="113">
        <f t="shared" si="11"/>
        <v>0</v>
      </c>
      <c r="I189" s="66"/>
    </row>
    <row r="190" spans="1:9" ht="30.75" customHeight="1">
      <c r="A190" s="55">
        <v>9</v>
      </c>
      <c r="B190" s="74" t="s">
        <v>170</v>
      </c>
      <c r="C190" s="13" t="s">
        <v>50</v>
      </c>
      <c r="D190" s="58" t="s">
        <v>124</v>
      </c>
      <c r="E190" s="72" t="s">
        <v>52</v>
      </c>
      <c r="F190" s="75">
        <v>3</v>
      </c>
      <c r="G190" s="17"/>
      <c r="H190" s="113">
        <f t="shared" si="11"/>
        <v>0</v>
      </c>
      <c r="I190" s="66"/>
    </row>
    <row r="191" spans="1:9" ht="30.75" customHeight="1">
      <c r="A191" s="55">
        <v>10</v>
      </c>
      <c r="B191" s="116" t="s">
        <v>323</v>
      </c>
      <c r="C191" s="55" t="s">
        <v>121</v>
      </c>
      <c r="D191" s="117" t="s">
        <v>324</v>
      </c>
      <c r="E191" s="55" t="s">
        <v>52</v>
      </c>
      <c r="F191" s="55">
        <v>1</v>
      </c>
      <c r="G191" s="42"/>
      <c r="H191" s="113">
        <f t="shared" si="11"/>
        <v>0</v>
      </c>
      <c r="I191" s="66"/>
    </row>
    <row r="192" spans="1:9" ht="30.75" customHeight="1">
      <c r="A192" s="55">
        <v>11</v>
      </c>
      <c r="B192" s="116" t="s">
        <v>325</v>
      </c>
      <c r="C192" s="55" t="s">
        <v>121</v>
      </c>
      <c r="D192" s="117" t="s">
        <v>326</v>
      </c>
      <c r="E192" s="55" t="s">
        <v>147</v>
      </c>
      <c r="F192" s="55">
        <v>200</v>
      </c>
      <c r="G192" s="42"/>
      <c r="H192" s="113">
        <f t="shared" si="11"/>
        <v>0</v>
      </c>
      <c r="I192" s="66"/>
    </row>
    <row r="193" spans="1:9" ht="30.75" customHeight="1">
      <c r="A193" s="55">
        <v>12</v>
      </c>
      <c r="B193" s="55" t="s">
        <v>154</v>
      </c>
      <c r="C193" s="55" t="s">
        <v>121</v>
      </c>
      <c r="D193" s="55" t="s">
        <v>327</v>
      </c>
      <c r="E193" s="55" t="s">
        <v>156</v>
      </c>
      <c r="F193" s="55">
        <v>1</v>
      </c>
      <c r="G193" s="42"/>
      <c r="H193" s="113">
        <f t="shared" si="11"/>
        <v>0</v>
      </c>
      <c r="I193" s="66"/>
    </row>
    <row r="194" spans="1:9" ht="30.75" customHeight="1">
      <c r="A194" s="134" t="s">
        <v>307</v>
      </c>
      <c r="B194" s="135"/>
      <c r="C194" s="135"/>
      <c r="D194" s="135"/>
      <c r="E194" s="135"/>
      <c r="F194" s="136"/>
      <c r="G194" s="137">
        <f>SUM(H182:H192)</f>
        <v>0</v>
      </c>
      <c r="H194" s="138"/>
      <c r="I194" s="66"/>
    </row>
    <row r="195" spans="1:9" ht="30.75" customHeight="1">
      <c r="A195" s="129" t="s">
        <v>328</v>
      </c>
      <c r="B195" s="129"/>
      <c r="C195" s="129"/>
      <c r="D195" s="129"/>
      <c r="E195" s="129"/>
      <c r="F195" s="129"/>
      <c r="G195" s="129"/>
      <c r="H195" s="129"/>
      <c r="I195" s="66"/>
    </row>
    <row r="196" spans="1:9" ht="30.75" customHeight="1">
      <c r="A196" s="55">
        <v>1</v>
      </c>
      <c r="B196" s="139" t="s">
        <v>329</v>
      </c>
      <c r="C196" s="99" t="s">
        <v>201</v>
      </c>
      <c r="D196" s="98" t="s">
        <v>330</v>
      </c>
      <c r="E196" s="140" t="s">
        <v>205</v>
      </c>
      <c r="F196" s="141">
        <v>2</v>
      </c>
      <c r="G196" s="142"/>
      <c r="H196" s="113">
        <f>SUM(F196*G196)</f>
        <v>0</v>
      </c>
      <c r="I196" s="66"/>
    </row>
    <row r="197" spans="1:9" ht="30.75" customHeight="1">
      <c r="A197" s="55">
        <v>2</v>
      </c>
      <c r="B197" s="98" t="s">
        <v>331</v>
      </c>
      <c r="C197" s="99" t="s">
        <v>201</v>
      </c>
      <c r="D197" s="98" t="s">
        <v>332</v>
      </c>
      <c r="E197" s="140" t="s">
        <v>52</v>
      </c>
      <c r="F197" s="141">
        <v>1</v>
      </c>
      <c r="G197" s="142"/>
      <c r="H197" s="113">
        <f aca="true" t="shared" si="12" ref="H197:H211">SUM(F197*G197)</f>
        <v>0</v>
      </c>
      <c r="I197" s="66"/>
    </row>
    <row r="198" spans="1:9" ht="30.75" customHeight="1">
      <c r="A198" s="55">
        <v>3</v>
      </c>
      <c r="B198" s="139" t="s">
        <v>333</v>
      </c>
      <c r="C198" s="99" t="s">
        <v>201</v>
      </c>
      <c r="D198" s="98" t="s">
        <v>334</v>
      </c>
      <c r="E198" s="140" t="s">
        <v>205</v>
      </c>
      <c r="F198" s="141">
        <v>2</v>
      </c>
      <c r="G198" s="142"/>
      <c r="H198" s="113">
        <f t="shared" si="12"/>
        <v>0</v>
      </c>
      <c r="I198" s="66"/>
    </row>
    <row r="199" spans="1:9" ht="30.75" customHeight="1">
      <c r="A199" s="55">
        <v>4</v>
      </c>
      <c r="B199" s="98" t="s">
        <v>335</v>
      </c>
      <c r="C199" s="99" t="s">
        <v>201</v>
      </c>
      <c r="D199" s="98" t="s">
        <v>336</v>
      </c>
      <c r="E199" s="140" t="s">
        <v>52</v>
      </c>
      <c r="F199" s="141">
        <v>1</v>
      </c>
      <c r="G199" s="142"/>
      <c r="H199" s="113">
        <f t="shared" si="12"/>
        <v>0</v>
      </c>
      <c r="I199" s="66"/>
    </row>
    <row r="200" spans="1:9" ht="30.75" customHeight="1">
      <c r="A200" s="55">
        <v>5</v>
      </c>
      <c r="B200" s="98" t="s">
        <v>337</v>
      </c>
      <c r="C200" s="99" t="s">
        <v>201</v>
      </c>
      <c r="D200" s="143" t="s">
        <v>338</v>
      </c>
      <c r="E200" s="140" t="s">
        <v>129</v>
      </c>
      <c r="F200" s="141">
        <v>2</v>
      </c>
      <c r="G200" s="142"/>
      <c r="H200" s="113">
        <f t="shared" si="12"/>
        <v>0</v>
      </c>
      <c r="I200" s="66"/>
    </row>
    <row r="201" spans="1:9" ht="30.75" customHeight="1">
      <c r="A201" s="55">
        <v>6</v>
      </c>
      <c r="B201" s="98" t="s">
        <v>339</v>
      </c>
      <c r="C201" s="99" t="s">
        <v>201</v>
      </c>
      <c r="D201" s="98" t="s">
        <v>340</v>
      </c>
      <c r="E201" s="140" t="s">
        <v>52</v>
      </c>
      <c r="F201" s="141">
        <v>1</v>
      </c>
      <c r="G201" s="115"/>
      <c r="H201" s="113">
        <f t="shared" si="12"/>
        <v>0</v>
      </c>
      <c r="I201" s="66"/>
    </row>
    <row r="202" spans="1:9" ht="30.75" customHeight="1">
      <c r="A202" s="55">
        <v>7</v>
      </c>
      <c r="B202" s="98" t="s">
        <v>341</v>
      </c>
      <c r="C202" s="99" t="s">
        <v>201</v>
      </c>
      <c r="D202" s="144" t="s">
        <v>342</v>
      </c>
      <c r="E202" s="140" t="s">
        <v>52</v>
      </c>
      <c r="F202" s="141">
        <v>1</v>
      </c>
      <c r="G202" s="115"/>
      <c r="H202" s="113">
        <f t="shared" si="12"/>
        <v>0</v>
      </c>
      <c r="I202" s="66"/>
    </row>
    <row r="203" spans="1:9" ht="30.75" customHeight="1">
      <c r="A203" s="55">
        <v>8</v>
      </c>
      <c r="B203" s="145" t="s">
        <v>343</v>
      </c>
      <c r="C203" s="99" t="s">
        <v>201</v>
      </c>
      <c r="D203" s="98" t="s">
        <v>344</v>
      </c>
      <c r="E203" s="140" t="s">
        <v>52</v>
      </c>
      <c r="F203" s="141">
        <v>1</v>
      </c>
      <c r="G203" s="115"/>
      <c r="H203" s="113">
        <f t="shared" si="12"/>
        <v>0</v>
      </c>
      <c r="I203" s="66"/>
    </row>
    <row r="204" spans="1:9" ht="30.75" customHeight="1">
      <c r="A204" s="55">
        <v>9</v>
      </c>
      <c r="B204" s="145" t="s">
        <v>345</v>
      </c>
      <c r="C204" s="99" t="s">
        <v>201</v>
      </c>
      <c r="D204" s="98" t="s">
        <v>346</v>
      </c>
      <c r="E204" s="140" t="s">
        <v>52</v>
      </c>
      <c r="F204" s="146">
        <v>1</v>
      </c>
      <c r="G204" s="115"/>
      <c r="H204" s="113">
        <f t="shared" si="12"/>
        <v>0</v>
      </c>
      <c r="I204" s="66"/>
    </row>
    <row r="205" spans="1:9" ht="30.75" customHeight="1">
      <c r="A205" s="55">
        <v>10</v>
      </c>
      <c r="B205" s="139" t="s">
        <v>347</v>
      </c>
      <c r="C205" s="99" t="s">
        <v>201</v>
      </c>
      <c r="D205" s="115" t="s">
        <v>348</v>
      </c>
      <c r="E205" s="140" t="s">
        <v>52</v>
      </c>
      <c r="F205" s="146">
        <v>1</v>
      </c>
      <c r="G205" s="115"/>
      <c r="H205" s="113">
        <f t="shared" si="12"/>
        <v>0</v>
      </c>
      <c r="I205" s="66"/>
    </row>
    <row r="206" spans="1:9" ht="30.75" customHeight="1">
      <c r="A206" s="55">
        <v>11</v>
      </c>
      <c r="B206" s="139" t="s">
        <v>349</v>
      </c>
      <c r="C206" s="99" t="s">
        <v>201</v>
      </c>
      <c r="D206" s="139" t="s">
        <v>350</v>
      </c>
      <c r="E206" s="147" t="s">
        <v>52</v>
      </c>
      <c r="F206" s="140">
        <v>1</v>
      </c>
      <c r="G206" s="148"/>
      <c r="H206" s="113">
        <f t="shared" si="12"/>
        <v>0</v>
      </c>
      <c r="I206" s="66"/>
    </row>
    <row r="207" spans="1:9" ht="30.75" customHeight="1">
      <c r="A207" s="55">
        <v>12</v>
      </c>
      <c r="B207" s="139" t="s">
        <v>351</v>
      </c>
      <c r="C207" s="99" t="s">
        <v>201</v>
      </c>
      <c r="D207" s="139" t="s">
        <v>352</v>
      </c>
      <c r="E207" s="140" t="s">
        <v>52</v>
      </c>
      <c r="F207" s="140">
        <v>1</v>
      </c>
      <c r="G207" s="149"/>
      <c r="H207" s="113">
        <f t="shared" si="12"/>
        <v>0</v>
      </c>
      <c r="I207" s="66"/>
    </row>
    <row r="208" spans="1:9" ht="30.75" customHeight="1">
      <c r="A208" s="55">
        <v>13</v>
      </c>
      <c r="B208" s="98" t="s">
        <v>353</v>
      </c>
      <c r="C208" s="98" t="s">
        <v>46</v>
      </c>
      <c r="D208" s="99" t="s">
        <v>354</v>
      </c>
      <c r="E208" s="140" t="s">
        <v>52</v>
      </c>
      <c r="F208" s="55">
        <v>1</v>
      </c>
      <c r="G208" s="42"/>
      <c r="H208" s="113">
        <f t="shared" si="12"/>
        <v>0</v>
      </c>
      <c r="I208" s="66"/>
    </row>
    <row r="209" spans="1:9" ht="30.75" customHeight="1">
      <c r="A209" s="55">
        <v>14</v>
      </c>
      <c r="B209" s="98" t="s">
        <v>154</v>
      </c>
      <c r="C209" s="98" t="s">
        <v>121</v>
      </c>
      <c r="D209" s="127" t="s">
        <v>355</v>
      </c>
      <c r="E209" s="55" t="s">
        <v>156</v>
      </c>
      <c r="F209" s="55">
        <v>1</v>
      </c>
      <c r="G209" s="42"/>
      <c r="H209" s="113">
        <f t="shared" si="12"/>
        <v>0</v>
      </c>
      <c r="I209" s="66"/>
    </row>
    <row r="210" spans="1:9" ht="30.75" customHeight="1">
      <c r="A210" s="55">
        <v>15</v>
      </c>
      <c r="B210" s="98" t="s">
        <v>356</v>
      </c>
      <c r="C210" s="98" t="s">
        <v>357</v>
      </c>
      <c r="D210" s="127" t="s">
        <v>358</v>
      </c>
      <c r="E210" s="55" t="s">
        <v>52</v>
      </c>
      <c r="F210" s="55">
        <v>1</v>
      </c>
      <c r="G210" s="42"/>
      <c r="H210" s="113">
        <f t="shared" si="12"/>
        <v>0</v>
      </c>
      <c r="I210" s="66"/>
    </row>
    <row r="211" spans="1:9" ht="30.75" customHeight="1">
      <c r="A211" s="55">
        <v>16</v>
      </c>
      <c r="B211" s="98" t="s">
        <v>359</v>
      </c>
      <c r="C211" s="98" t="s">
        <v>121</v>
      </c>
      <c r="D211" s="127" t="s">
        <v>360</v>
      </c>
      <c r="E211" s="55" t="s">
        <v>113</v>
      </c>
      <c r="F211" s="55">
        <v>1</v>
      </c>
      <c r="G211" s="42"/>
      <c r="H211" s="113">
        <f t="shared" si="12"/>
        <v>0</v>
      </c>
      <c r="I211" s="66"/>
    </row>
    <row r="212" spans="1:9" ht="30.75" customHeight="1">
      <c r="A212" s="134" t="s">
        <v>307</v>
      </c>
      <c r="B212" s="135"/>
      <c r="C212" s="135"/>
      <c r="D212" s="135"/>
      <c r="E212" s="135"/>
      <c r="F212" s="136"/>
      <c r="G212" s="137">
        <f>SUM(H196:H211)</f>
        <v>0</v>
      </c>
      <c r="H212" s="138"/>
      <c r="I212" s="66"/>
    </row>
    <row r="213" spans="1:9" ht="30.75" customHeight="1">
      <c r="A213" s="129" t="s">
        <v>361</v>
      </c>
      <c r="B213" s="129"/>
      <c r="C213" s="129"/>
      <c r="D213" s="129"/>
      <c r="E213" s="129"/>
      <c r="F213" s="129"/>
      <c r="G213" s="129"/>
      <c r="H213" s="129"/>
      <c r="I213" s="66"/>
    </row>
    <row r="214" spans="1:9" ht="30.75" customHeight="1">
      <c r="A214" s="55">
        <v>1</v>
      </c>
      <c r="B214" s="49" t="s">
        <v>93</v>
      </c>
      <c r="C214" s="50" t="s">
        <v>94</v>
      </c>
      <c r="D214" s="51" t="s">
        <v>95</v>
      </c>
      <c r="E214" s="51" t="s">
        <v>52</v>
      </c>
      <c r="F214" s="51">
        <v>22</v>
      </c>
      <c r="G214" s="17"/>
      <c r="H214" s="113">
        <f aca="true" t="shared" si="13" ref="H214:H224">SUM(F214*G214)</f>
        <v>0</v>
      </c>
      <c r="I214" s="66"/>
    </row>
    <row r="215" spans="1:9" ht="30.75" customHeight="1">
      <c r="A215" s="55">
        <v>2</v>
      </c>
      <c r="B215" s="49" t="s">
        <v>362</v>
      </c>
      <c r="C215" s="50" t="s">
        <v>94</v>
      </c>
      <c r="D215" s="51" t="s">
        <v>363</v>
      </c>
      <c r="E215" s="51" t="s">
        <v>52</v>
      </c>
      <c r="F215" s="51">
        <v>14</v>
      </c>
      <c r="G215" s="17"/>
      <c r="H215" s="113">
        <f t="shared" si="13"/>
        <v>0</v>
      </c>
      <c r="I215" s="66"/>
    </row>
    <row r="216" spans="1:9" ht="30.75" customHeight="1">
      <c r="A216" s="55">
        <v>3</v>
      </c>
      <c r="B216" s="49" t="s">
        <v>100</v>
      </c>
      <c r="C216" s="50" t="s">
        <v>94</v>
      </c>
      <c r="D216" s="50" t="s">
        <v>101</v>
      </c>
      <c r="E216" s="51" t="s">
        <v>89</v>
      </c>
      <c r="F216" s="51">
        <v>22</v>
      </c>
      <c r="G216" s="17"/>
      <c r="H216" s="113">
        <f t="shared" si="13"/>
        <v>0</v>
      </c>
      <c r="I216" s="66"/>
    </row>
    <row r="217" spans="1:9" ht="30.75" customHeight="1">
      <c r="A217" s="55">
        <v>4</v>
      </c>
      <c r="B217" s="49" t="s">
        <v>102</v>
      </c>
      <c r="C217" s="50" t="s">
        <v>94</v>
      </c>
      <c r="D217" s="50" t="s">
        <v>103</v>
      </c>
      <c r="E217" s="51" t="s">
        <v>89</v>
      </c>
      <c r="F217" s="51">
        <v>36</v>
      </c>
      <c r="G217" s="17"/>
      <c r="H217" s="113">
        <f t="shared" si="13"/>
        <v>0</v>
      </c>
      <c r="I217" s="66"/>
    </row>
    <row r="218" spans="1:9" ht="30.75" customHeight="1">
      <c r="A218" s="55">
        <v>5</v>
      </c>
      <c r="B218" s="49" t="s">
        <v>104</v>
      </c>
      <c r="C218" s="50" t="s">
        <v>94</v>
      </c>
      <c r="D218" s="53" t="s">
        <v>105</v>
      </c>
      <c r="E218" s="51" t="s">
        <v>52</v>
      </c>
      <c r="F218" s="51">
        <v>3</v>
      </c>
      <c r="G218" s="17"/>
      <c r="H218" s="113">
        <f t="shared" si="13"/>
        <v>0</v>
      </c>
      <c r="I218" s="66"/>
    </row>
    <row r="219" spans="1:9" ht="30.75" customHeight="1">
      <c r="A219" s="55">
        <v>6</v>
      </c>
      <c r="B219" s="47" t="s">
        <v>106</v>
      </c>
      <c r="C219" s="52" t="s">
        <v>94</v>
      </c>
      <c r="D219" s="52" t="s">
        <v>107</v>
      </c>
      <c r="E219" s="48" t="s">
        <v>89</v>
      </c>
      <c r="F219" s="48">
        <v>2</v>
      </c>
      <c r="G219" s="42"/>
      <c r="H219" s="113">
        <f t="shared" si="13"/>
        <v>0</v>
      </c>
      <c r="I219" s="66"/>
    </row>
    <row r="220" spans="1:9" ht="30.75" customHeight="1">
      <c r="A220" s="55">
        <v>7</v>
      </c>
      <c r="B220" s="54" t="s">
        <v>116</v>
      </c>
      <c r="C220" s="55" t="s">
        <v>117</v>
      </c>
      <c r="D220" s="56" t="s">
        <v>118</v>
      </c>
      <c r="E220" s="34" t="s">
        <v>119</v>
      </c>
      <c r="F220" s="34">
        <v>7</v>
      </c>
      <c r="G220" s="42"/>
      <c r="H220" s="113">
        <f t="shared" si="13"/>
        <v>0</v>
      </c>
      <c r="I220" s="66"/>
    </row>
    <row r="221" spans="1:9" ht="30.75" customHeight="1">
      <c r="A221" s="55">
        <v>8</v>
      </c>
      <c r="B221" s="57" t="s">
        <v>123</v>
      </c>
      <c r="C221" s="13" t="s">
        <v>50</v>
      </c>
      <c r="D221" s="58" t="s">
        <v>124</v>
      </c>
      <c r="E221" s="13" t="s">
        <v>52</v>
      </c>
      <c r="F221" s="13">
        <v>2</v>
      </c>
      <c r="G221" s="17"/>
      <c r="H221" s="113">
        <f t="shared" si="13"/>
        <v>0</v>
      </c>
      <c r="I221" s="66"/>
    </row>
    <row r="222" spans="1:9" ht="30.75" customHeight="1">
      <c r="A222" s="55">
        <v>9</v>
      </c>
      <c r="B222" s="57" t="s">
        <v>130</v>
      </c>
      <c r="C222" s="13" t="s">
        <v>121</v>
      </c>
      <c r="D222" s="60" t="s">
        <v>131</v>
      </c>
      <c r="E222" s="61" t="s">
        <v>70</v>
      </c>
      <c r="F222" s="13">
        <v>9</v>
      </c>
      <c r="G222" s="17"/>
      <c r="H222" s="113">
        <f t="shared" si="13"/>
        <v>0</v>
      </c>
      <c r="I222" s="66"/>
    </row>
    <row r="223" spans="1:9" ht="30.75" customHeight="1">
      <c r="A223" s="55">
        <v>10</v>
      </c>
      <c r="B223" s="57" t="s">
        <v>145</v>
      </c>
      <c r="C223" s="50" t="s">
        <v>121</v>
      </c>
      <c r="D223" s="60" t="s">
        <v>162</v>
      </c>
      <c r="E223" s="61" t="s">
        <v>147</v>
      </c>
      <c r="F223" s="61">
        <v>1000</v>
      </c>
      <c r="G223" s="17"/>
      <c r="H223" s="113">
        <f t="shared" si="13"/>
        <v>0</v>
      </c>
      <c r="I223" s="66"/>
    </row>
    <row r="224" spans="1:9" ht="30.75" customHeight="1">
      <c r="A224" s="55">
        <v>11</v>
      </c>
      <c r="B224" s="65" t="s">
        <v>154</v>
      </c>
      <c r="C224" s="52" t="s">
        <v>121</v>
      </c>
      <c r="D224" s="64" t="s">
        <v>155</v>
      </c>
      <c r="E224" s="65" t="s">
        <v>156</v>
      </c>
      <c r="F224" s="65">
        <v>1</v>
      </c>
      <c r="G224" s="42"/>
      <c r="H224" s="113">
        <f t="shared" si="13"/>
        <v>0</v>
      </c>
      <c r="I224" s="66"/>
    </row>
    <row r="225" spans="1:9" ht="30.75" customHeight="1">
      <c r="A225" s="134" t="s">
        <v>307</v>
      </c>
      <c r="B225" s="135"/>
      <c r="C225" s="135"/>
      <c r="D225" s="135"/>
      <c r="E225" s="135"/>
      <c r="F225" s="136"/>
      <c r="G225" s="137">
        <f>SUM(H214:H224)</f>
        <v>0</v>
      </c>
      <c r="H225" s="138"/>
      <c r="I225" s="66"/>
    </row>
    <row r="226" spans="1:9" ht="30.75" customHeight="1">
      <c r="A226" s="129" t="s">
        <v>20</v>
      </c>
      <c r="B226" s="129"/>
      <c r="C226" s="129"/>
      <c r="D226" s="129"/>
      <c r="E226" s="129"/>
      <c r="F226" s="129"/>
      <c r="G226" s="129"/>
      <c r="H226" s="129"/>
      <c r="I226" s="66"/>
    </row>
    <row r="227" spans="1:9" ht="30.75" customHeight="1">
      <c r="A227" s="55">
        <v>1</v>
      </c>
      <c r="B227" s="56" t="s">
        <v>166</v>
      </c>
      <c r="C227" s="13" t="s">
        <v>50</v>
      </c>
      <c r="D227" s="73" t="s">
        <v>167</v>
      </c>
      <c r="E227" s="72" t="s">
        <v>89</v>
      </c>
      <c r="F227" s="72">
        <v>13</v>
      </c>
      <c r="G227" s="17"/>
      <c r="H227" s="113">
        <f aca="true" t="shared" si="14" ref="H227:H233">SUM(F227*G227)</f>
        <v>0</v>
      </c>
      <c r="I227" s="66"/>
    </row>
    <row r="228" spans="1:9" ht="30.75" customHeight="1">
      <c r="A228" s="55">
        <v>2</v>
      </c>
      <c r="B228" s="56" t="s">
        <v>364</v>
      </c>
      <c r="C228" s="34" t="s">
        <v>50</v>
      </c>
      <c r="D228" s="71" t="s">
        <v>365</v>
      </c>
      <c r="E228" s="72" t="s">
        <v>52</v>
      </c>
      <c r="F228" s="72">
        <v>13</v>
      </c>
      <c r="G228" s="42"/>
      <c r="H228" s="113">
        <f t="shared" si="14"/>
        <v>0</v>
      </c>
      <c r="I228" s="66"/>
    </row>
    <row r="229" spans="1:9" ht="30.75" customHeight="1">
      <c r="A229" s="55">
        <v>3</v>
      </c>
      <c r="B229" s="74" t="s">
        <v>366</v>
      </c>
      <c r="C229" s="13" t="s">
        <v>50</v>
      </c>
      <c r="D229" s="58" t="s">
        <v>367</v>
      </c>
      <c r="E229" s="72" t="s">
        <v>52</v>
      </c>
      <c r="F229" s="75">
        <v>1</v>
      </c>
      <c r="G229" s="42"/>
      <c r="H229" s="113">
        <f t="shared" si="14"/>
        <v>0</v>
      </c>
      <c r="I229" s="66"/>
    </row>
    <row r="230" spans="1:9" ht="30.75" customHeight="1">
      <c r="A230" s="118">
        <v>4</v>
      </c>
      <c r="B230" s="150" t="s">
        <v>168</v>
      </c>
      <c r="C230" s="101" t="s">
        <v>50</v>
      </c>
      <c r="D230" s="151" t="s">
        <v>169</v>
      </c>
      <c r="E230" s="152" t="s">
        <v>52</v>
      </c>
      <c r="F230" s="152">
        <v>1</v>
      </c>
      <c r="G230" s="106"/>
      <c r="H230" s="121">
        <f t="shared" si="14"/>
        <v>0</v>
      </c>
      <c r="I230" s="66"/>
    </row>
    <row r="231" spans="1:9" ht="30.75" customHeight="1">
      <c r="A231" s="55">
        <v>5</v>
      </c>
      <c r="B231" s="54" t="s">
        <v>116</v>
      </c>
      <c r="C231" s="55" t="s">
        <v>117</v>
      </c>
      <c r="D231" s="56" t="s">
        <v>118</v>
      </c>
      <c r="E231" s="79" t="s">
        <v>119</v>
      </c>
      <c r="F231" s="75">
        <v>3</v>
      </c>
      <c r="G231" s="42"/>
      <c r="H231" s="113">
        <f t="shared" si="14"/>
        <v>0</v>
      </c>
      <c r="I231" s="66"/>
    </row>
    <row r="232" spans="1:9" ht="30.75" customHeight="1">
      <c r="A232" s="55">
        <v>6</v>
      </c>
      <c r="B232" s="80" t="s">
        <v>152</v>
      </c>
      <c r="C232" s="15" t="s">
        <v>121</v>
      </c>
      <c r="D232" s="15" t="s">
        <v>176</v>
      </c>
      <c r="E232" s="15" t="s">
        <v>147</v>
      </c>
      <c r="F232" s="81">
        <v>650</v>
      </c>
      <c r="G232" s="42"/>
      <c r="H232" s="113">
        <f t="shared" si="14"/>
        <v>0</v>
      </c>
      <c r="I232" s="66"/>
    </row>
    <row r="233" spans="1:9" ht="30.75" customHeight="1">
      <c r="A233" s="55">
        <v>7</v>
      </c>
      <c r="B233" s="54" t="s">
        <v>154</v>
      </c>
      <c r="C233" s="34" t="s">
        <v>121</v>
      </c>
      <c r="D233" s="59" t="s">
        <v>155</v>
      </c>
      <c r="E233" s="34" t="s">
        <v>156</v>
      </c>
      <c r="F233" s="34">
        <v>1</v>
      </c>
      <c r="G233" s="42"/>
      <c r="H233" s="113">
        <f t="shared" si="14"/>
        <v>0</v>
      </c>
      <c r="I233" s="66"/>
    </row>
    <row r="234" spans="1:9" ht="30.75" customHeight="1">
      <c r="A234" s="134" t="s">
        <v>307</v>
      </c>
      <c r="B234" s="135"/>
      <c r="C234" s="135"/>
      <c r="D234" s="135"/>
      <c r="E234" s="135"/>
      <c r="F234" s="136"/>
      <c r="G234" s="137">
        <f>SUM(H227:H233)</f>
        <v>0</v>
      </c>
      <c r="H234" s="138"/>
      <c r="I234" s="66"/>
    </row>
    <row r="235" spans="1:9" ht="30.75" customHeight="1">
      <c r="A235" s="129" t="s">
        <v>26</v>
      </c>
      <c r="B235" s="129"/>
      <c r="C235" s="129"/>
      <c r="D235" s="129"/>
      <c r="E235" s="129"/>
      <c r="F235" s="129"/>
      <c r="G235" s="129"/>
      <c r="H235" s="129"/>
      <c r="I235" s="66"/>
    </row>
    <row r="236" spans="1:9" ht="30.75" customHeight="1">
      <c r="A236" s="55">
        <v>1</v>
      </c>
      <c r="B236" s="98" t="s">
        <v>215</v>
      </c>
      <c r="C236" s="99" t="s">
        <v>368</v>
      </c>
      <c r="D236" s="108" t="s">
        <v>216</v>
      </c>
      <c r="E236" s="99" t="s">
        <v>205</v>
      </c>
      <c r="F236" s="109">
        <v>6</v>
      </c>
      <c r="G236" s="17"/>
      <c r="H236" s="113">
        <f aca="true" t="shared" si="15" ref="H236:H242">SUM(F236*G236)</f>
        <v>0</v>
      </c>
      <c r="I236" s="66"/>
    </row>
    <row r="237" spans="1:9" ht="30.75" customHeight="1">
      <c r="A237" s="118">
        <v>2</v>
      </c>
      <c r="B237" s="102" t="s">
        <v>369</v>
      </c>
      <c r="C237" s="103" t="s">
        <v>368</v>
      </c>
      <c r="D237" s="153" t="s">
        <v>370</v>
      </c>
      <c r="E237" s="103" t="s">
        <v>205</v>
      </c>
      <c r="F237" s="105">
        <v>11</v>
      </c>
      <c r="G237" s="106"/>
      <c r="H237" s="121">
        <f t="shared" si="15"/>
        <v>0</v>
      </c>
      <c r="I237" s="66"/>
    </row>
    <row r="238" spans="1:9" ht="30.75" customHeight="1">
      <c r="A238" s="55">
        <v>3</v>
      </c>
      <c r="B238" s="98" t="s">
        <v>371</v>
      </c>
      <c r="C238" s="99" t="s">
        <v>368</v>
      </c>
      <c r="D238" s="110" t="s">
        <v>372</v>
      </c>
      <c r="E238" s="99" t="s">
        <v>52</v>
      </c>
      <c r="F238" s="109">
        <v>1</v>
      </c>
      <c r="G238" s="17"/>
      <c r="H238" s="113">
        <f t="shared" si="15"/>
        <v>0</v>
      </c>
      <c r="I238" s="66"/>
    </row>
    <row r="239" spans="1:9" ht="30.75" customHeight="1">
      <c r="A239" s="55">
        <v>4</v>
      </c>
      <c r="B239" s="98" t="s">
        <v>373</v>
      </c>
      <c r="C239" s="99" t="s">
        <v>368</v>
      </c>
      <c r="D239" s="110" t="s">
        <v>374</v>
      </c>
      <c r="E239" s="99" t="s">
        <v>52</v>
      </c>
      <c r="F239" s="99">
        <v>1</v>
      </c>
      <c r="G239" s="154"/>
      <c r="H239" s="113">
        <f t="shared" si="15"/>
        <v>0</v>
      </c>
      <c r="I239" s="66"/>
    </row>
    <row r="240" spans="1:9" ht="30.75" customHeight="1">
      <c r="A240" s="55">
        <v>5</v>
      </c>
      <c r="B240" s="99" t="s">
        <v>230</v>
      </c>
      <c r="C240" s="98" t="s">
        <v>121</v>
      </c>
      <c r="D240" s="99" t="s">
        <v>146</v>
      </c>
      <c r="E240" s="99" t="s">
        <v>147</v>
      </c>
      <c r="F240" s="109">
        <v>400</v>
      </c>
      <c r="G240" s="42"/>
      <c r="H240" s="113">
        <f t="shared" si="15"/>
        <v>0</v>
      </c>
      <c r="I240" s="66"/>
    </row>
    <row r="241" spans="1:9" ht="30.75" customHeight="1">
      <c r="A241" s="55">
        <v>6</v>
      </c>
      <c r="B241" s="99" t="s">
        <v>152</v>
      </c>
      <c r="C241" s="98" t="s">
        <v>121</v>
      </c>
      <c r="D241" s="99" t="s">
        <v>176</v>
      </c>
      <c r="E241" s="99" t="s">
        <v>147</v>
      </c>
      <c r="F241" s="109">
        <v>400</v>
      </c>
      <c r="G241" s="42"/>
      <c r="H241" s="113">
        <f t="shared" si="15"/>
        <v>0</v>
      </c>
      <c r="I241" s="66"/>
    </row>
    <row r="242" spans="1:9" ht="30.75" customHeight="1">
      <c r="A242" s="55">
        <v>7</v>
      </c>
      <c r="B242" s="99" t="s">
        <v>231</v>
      </c>
      <c r="C242" s="98" t="s">
        <v>121</v>
      </c>
      <c r="D242" s="99" t="s">
        <v>232</v>
      </c>
      <c r="E242" s="99" t="s">
        <v>156</v>
      </c>
      <c r="F242" s="109">
        <v>1</v>
      </c>
      <c r="G242" s="42"/>
      <c r="H242" s="113">
        <f t="shared" si="15"/>
        <v>0</v>
      </c>
      <c r="I242" s="66"/>
    </row>
    <row r="243" spans="1:9" ht="30.75" customHeight="1">
      <c r="A243" s="134" t="s">
        <v>307</v>
      </c>
      <c r="B243" s="135"/>
      <c r="C243" s="135"/>
      <c r="D243" s="135"/>
      <c r="E243" s="135"/>
      <c r="F243" s="136"/>
      <c r="G243" s="137">
        <f>SUM(H236:H242)</f>
        <v>0</v>
      </c>
      <c r="H243" s="138"/>
      <c r="I243" s="66"/>
    </row>
    <row r="244" spans="1:9" ht="30.75" customHeight="1">
      <c r="A244" s="23" t="s">
        <v>65</v>
      </c>
      <c r="B244" s="24"/>
      <c r="C244" s="24"/>
      <c r="D244" s="24"/>
      <c r="E244" s="24"/>
      <c r="F244" s="25"/>
      <c r="G244" s="26">
        <f>SUM(G243,G234,G225,G212,G194,G180)</f>
        <v>0</v>
      </c>
      <c r="H244" s="27"/>
      <c r="I244" s="66"/>
    </row>
    <row r="245" spans="1:8" ht="84.75" customHeight="1">
      <c r="A245" s="155" t="s">
        <v>375</v>
      </c>
      <c r="B245" s="155"/>
      <c r="C245" s="155"/>
      <c r="D245" s="155"/>
      <c r="E245" s="155"/>
      <c r="F245" s="155"/>
      <c r="G245" s="155"/>
      <c r="H245" s="155"/>
    </row>
  </sheetData>
  <sheetProtection/>
  <mergeCells count="66">
    <mergeCell ref="A1:H1"/>
    <mergeCell ref="A11:F11"/>
    <mergeCell ref="G11:H11"/>
    <mergeCell ref="A12:H12"/>
    <mergeCell ref="A19:F19"/>
    <mergeCell ref="G19:H19"/>
    <mergeCell ref="A20:H20"/>
    <mergeCell ref="A23:F23"/>
    <mergeCell ref="G23:H23"/>
    <mergeCell ref="A24:H24"/>
    <mergeCell ref="A27:F27"/>
    <mergeCell ref="G27:H27"/>
    <mergeCell ref="A28:H28"/>
    <mergeCell ref="A33:F33"/>
    <mergeCell ref="G33:H33"/>
    <mergeCell ref="A34:H34"/>
    <mergeCell ref="A63:F63"/>
    <mergeCell ref="G63:H63"/>
    <mergeCell ref="A64:H64"/>
    <mergeCell ref="A73:F73"/>
    <mergeCell ref="G73:H73"/>
    <mergeCell ref="A74:H74"/>
    <mergeCell ref="A88:F88"/>
    <mergeCell ref="G88:H88"/>
    <mergeCell ref="A89:H89"/>
    <mergeCell ref="A95:F95"/>
    <mergeCell ref="G95:H95"/>
    <mergeCell ref="A96:H96"/>
    <mergeCell ref="A98:H98"/>
    <mergeCell ref="A100:H100"/>
    <mergeCell ref="A109:F109"/>
    <mergeCell ref="G109:H109"/>
    <mergeCell ref="A110:H110"/>
    <mergeCell ref="A126:F126"/>
    <mergeCell ref="G126:H126"/>
    <mergeCell ref="A127:H127"/>
    <mergeCell ref="A141:F141"/>
    <mergeCell ref="G141:H141"/>
    <mergeCell ref="A142:H142"/>
    <mergeCell ref="A161:F161"/>
    <mergeCell ref="G161:H161"/>
    <mergeCell ref="A162:H162"/>
    <mergeCell ref="A166:F166"/>
    <mergeCell ref="G166:H166"/>
    <mergeCell ref="A167:H167"/>
    <mergeCell ref="A169:H169"/>
    <mergeCell ref="A180:F180"/>
    <mergeCell ref="G180:H180"/>
    <mergeCell ref="A181:H181"/>
    <mergeCell ref="A194:F194"/>
    <mergeCell ref="G194:H194"/>
    <mergeCell ref="A195:H195"/>
    <mergeCell ref="A212:F212"/>
    <mergeCell ref="G212:H212"/>
    <mergeCell ref="A213:H213"/>
    <mergeCell ref="A225:F225"/>
    <mergeCell ref="G225:H225"/>
    <mergeCell ref="A226:H226"/>
    <mergeCell ref="A234:F234"/>
    <mergeCell ref="G234:H234"/>
    <mergeCell ref="A235:H235"/>
    <mergeCell ref="A243:F243"/>
    <mergeCell ref="G243:H243"/>
    <mergeCell ref="A244:F244"/>
    <mergeCell ref="G244:H244"/>
    <mergeCell ref="A245:H245"/>
  </mergeCells>
  <conditionalFormatting sqref="D117">
    <cfRule type="expression" priority="14" dxfId="0" stopIfTrue="1">
      <formula>AND(COUNTIF($D$117,D117)&gt;1,NOT(ISBLANK(D117)))</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钟琦</dc:creator>
  <cp:keywords/>
  <dc:description/>
  <cp:lastModifiedBy>H.</cp:lastModifiedBy>
  <dcterms:created xsi:type="dcterms:W3CDTF">2020-01-13T08:15:03Z</dcterms:created>
  <dcterms:modified xsi:type="dcterms:W3CDTF">2021-03-11T06:35:02Z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