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招标控价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P">#REF!</definedName>
    <definedName name="_________HSG1">'[3]P1_参数输入'!$C$27</definedName>
    <definedName name="_________HSK1">'[3]P1_参数输入'!$T$39</definedName>
    <definedName name="________HSG1">'[3]P1_参数输入'!$C$27</definedName>
    <definedName name="________HSK1">'[3]P1_参数输入'!$T$39</definedName>
    <definedName name="_______HSG1">'[3]P1_参数输入'!$C$27</definedName>
    <definedName name="_______HSK1">'[3]P1_参数输入'!$T$39</definedName>
    <definedName name="______HSG1">'[3]P1_参数输入'!$C$27</definedName>
    <definedName name="______HSK1">'[3]P1_参数输入'!$T$39</definedName>
    <definedName name="_____HSG1">'[3]P1_参数输入'!$C$27</definedName>
    <definedName name="_____HSK1">'[3]P1_参数输入'!$T$39</definedName>
    <definedName name="____HSG1">'[3]P1_参数输入'!$C$27</definedName>
    <definedName name="____HSK1">'[3]P1_参数输入'!$T$39</definedName>
    <definedName name="___HSG1">'[3]P1_参数输入'!$C$27</definedName>
    <definedName name="___HSK1">'[3]P1_参数输入'!$T$39</definedName>
    <definedName name="__HSG1">'[4]P1_参数输入'!$C$27</definedName>
    <definedName name="__HSK1">'[4]P1_参数输入'!$T$39</definedName>
    <definedName name="_100m">#REF!</definedName>
    <definedName name="_2011供应商">#REF!</definedName>
    <definedName name="_7标生产设施">#REF!</definedName>
    <definedName name="a">'[14]DQST-FB-012'!B1</definedName>
    <definedName name="aa">#REF!</definedName>
    <definedName name="aerg">#REF!</definedName>
    <definedName name="aga">#REF!</definedName>
    <definedName name="agr">#REF!</definedName>
    <definedName name="bg_charge">'[5]Sheet9'!$I$58</definedName>
    <definedName name="bo_num">'[5]Sheet9'!$C$17</definedName>
    <definedName name="cc">'[15]计算表'!B1</definedName>
    <definedName name="commission_note">'[6]request list - LANBEN0708'!#REF!</definedName>
    <definedName name="CONSOLIDATION">'[7]Air freight worksheet'!#REF!</definedName>
    <definedName name="d5ddd">'[6]request list - LANBEN0708'!#REF!</definedName>
    <definedName name="doc_cost">'[5]Sheet9'!#REF!</definedName>
    <definedName name="dsfhg">'[6]request list - LANBEN0708'!#REF!</definedName>
    <definedName name="dsgsg">#REF!</definedName>
    <definedName name="ehe">'[6]request list - LANBEN0708'!#REF!</definedName>
    <definedName name="ENDEDRUCK">'[8]Hic_150EOffice'!#REF!</definedName>
    <definedName name="erager">#REF!</definedName>
    <definedName name="erg">'[6]request list - LANBEN0708'!#REF!</definedName>
    <definedName name="Erstellen_Leerform_AKABAM">[1]!Erstellen_Leerform_AKABAM</definedName>
    <definedName name="exp_pkg_amt">'[6]request list - LANBEN0708'!#REF!</definedName>
    <definedName name="export_packaging">'[6]request list - LANBEN0708'!#REF!</definedName>
    <definedName name="fhrh" hidden="1">#REF!</definedName>
    <definedName name="fj">'[6]request list - LANBEN0708'!#REF!</definedName>
    <definedName name="freight_data">'[6]request list - LANBEN0708'!#REF!</definedName>
    <definedName name="fret_cost">'[5]Sheet9'!#REF!</definedName>
    <definedName name="gage">'[6]request list - LANBEN0708'!#REF!</definedName>
    <definedName name="gg">'[6]request list - LANBEN0708'!#REF!</definedName>
    <definedName name="gsdg">'[6]request list - LANBEN0708'!#REF!</definedName>
    <definedName name="h">#REF!</definedName>
    <definedName name="hhh">'[9]Mp-team 1'!#REF!</definedName>
    <definedName name="hhsh">'[6]request list - LANBEN0708'!#REF!</definedName>
    <definedName name="install_cost">'[5]Sheet9'!#REF!</definedName>
    <definedName name="Insurance">'[5]Sheet9'!#REF!</definedName>
    <definedName name="jdgdyt">'[6]request list - LANBEN0708'!#REF!</definedName>
    <definedName name="manpower_site">'[5]Sheet9'!#REF!</definedName>
    <definedName name="nihao123">"evaluate+'2园建工程工程'!$J$2:$J$4"</definedName>
    <definedName name="no_of_rows">'[6]request list - LANBEN0708'!#REF!</definedName>
    <definedName name="office_exp">'[5]Sheet9'!#REF!</definedName>
    <definedName name="product_notes">'[6]request list - LANBEN0708'!#REF!</definedName>
    <definedName name="quote">#REF!</definedName>
    <definedName name="quote_no">#REF!</definedName>
    <definedName name="quote_reference">'[6]request list - LANBEN0708'!#REF!</definedName>
    <definedName name="sdfg">'[7]Air freight worksheet'!#REF!</definedName>
    <definedName name="sdgh">'[6]request list - LANBEN0708'!#REF!</definedName>
    <definedName name="sdhe">'[6]request list - LANBEN0708'!#REF!</definedName>
    <definedName name="Selected_Export">#REF!</definedName>
    <definedName name="sg">'[6]request list - LANBEN0708'!#REF!</definedName>
    <definedName name="sys_num">'[5]Sheet9'!$C$15</definedName>
    <definedName name="total_de">'[5]Sheet9'!$F$34</definedName>
    <definedName name="total_pack">'[5]Sheet9'!#REF!</definedName>
    <definedName name="total_value_of_goods">'[6]request list - LANBEN0708'!#REF!</definedName>
    <definedName name="UFPrn20110411174846">#REF!</definedName>
    <definedName name="UFPrn20120503181031">#REF!</definedName>
    <definedName name="UFPrn20121031164613">#REF!</definedName>
    <definedName name="UFPrn20130105173759">#REF!</definedName>
    <definedName name="UFPrn20130529085851">#REF!</definedName>
    <definedName name="UFPrn20130703085522">#REF!</definedName>
    <definedName name="UFPrn20130802150716">#REF!</definedName>
    <definedName name="UFPrn20130802155500">#REF!</definedName>
    <definedName name="UFPrn20130802161629">#REF!</definedName>
    <definedName name="UFPrn20130812095551">#REF!</definedName>
    <definedName name="UFPrn20130907093749">#REF!</definedName>
    <definedName name="UFPrn20130907093904">#REF!</definedName>
    <definedName name="UFPrn20130907100810">#REF!</definedName>
    <definedName name="UFPrn20131008094116">'[10]2013供应商'!$A$1:$L$354</definedName>
    <definedName name="user_fax">'[6]request list - LANBEN0708'!#REF!</definedName>
    <definedName name="user_phone">'[6]request list - LANBEN0708'!#REF!</definedName>
    <definedName name="U生产设施">#REF!</definedName>
    <definedName name="U现场经费">#REF!</definedName>
    <definedName name="wer">'[7]Air freight worksheet'!#REF!</definedName>
    <definedName name="杯区养护系数">'[11]绿化 南区'!#REF!</definedName>
    <definedName name="北区养护系数">'[11]绿化 南区'!#REF!</definedName>
    <definedName name="等于">#REF!</definedName>
    <definedName name="公司名称">'[12]预算封面'!$D$13</definedName>
    <definedName name="供应商">#REF!</definedName>
    <definedName name="供应商2012">#REF!</definedName>
    <definedName name="供应商7标">#REF!</definedName>
    <definedName name="结果">'[2]工程量计算表'!#REF!</definedName>
    <definedName name="南区养护系数">'[11]绿化 南区'!#REF!</definedName>
    <definedName name="融资费">#REF!</definedName>
    <definedName name="调整系数">'[11]绿化 南区'!#REF!</definedName>
    <definedName name="投标">'[13]绿化 南区'!#REF!</definedName>
    <definedName name="养护系数南区">'[11]绿化 南区'!#REF!</definedName>
    <definedName name="银白杨">#REF!</definedName>
    <definedName name="应付供应商">#REF!</definedName>
    <definedName name="预算年度">'[12]预算封面'!$B$4</definedName>
    <definedName name="综合单价系数">'[11]绿化 南区'!#REF!</definedName>
  </definedNames>
  <calcPr fullCalcOnLoad="1"/>
</workbook>
</file>

<file path=xl/sharedStrings.xml><?xml version="1.0" encoding="utf-8"?>
<sst xmlns="http://schemas.openxmlformats.org/spreadsheetml/2006/main" count="416" uniqueCount="217">
  <si>
    <t>工程量清单报价</t>
  </si>
  <si>
    <t>序号</t>
  </si>
  <si>
    <t>项目名称</t>
  </si>
  <si>
    <t>项目特征</t>
  </si>
  <si>
    <t>工作内容</t>
  </si>
  <si>
    <t>单位</t>
  </si>
  <si>
    <t>工程量</t>
  </si>
  <si>
    <t>全费用综合单价(元)</t>
  </si>
  <si>
    <t>合计（元）</t>
  </si>
  <si>
    <t>备注</t>
  </si>
  <si>
    <t>园建</t>
  </si>
  <si>
    <t>一</t>
  </si>
  <si>
    <t>土方</t>
  </si>
  <si>
    <t>机械挖土方</t>
  </si>
  <si>
    <t>1.土壤类别：二、三类土
2.挖土深度：3米以内
3.综合运距：1km,土方就场地内用于回填消化
4.须按照施工图设计要求标高进行
5.按符合图纸要求的合格施工内容，按图示开挖面积乘以挖土深度以天然密实体积计量</t>
  </si>
  <si>
    <t>放线、开挖、运输、将土方倾倒至甲方指定的场内需回填范围内、碾压、整平、压实</t>
  </si>
  <si>
    <t>含机械费</t>
  </si>
  <si>
    <t>人工挖沟槽（坑）土方</t>
  </si>
  <si>
    <t>1.土壤类别：二、三类土
2.挖土深度：2米以内
3.综合运距：1km,土方就场地内用于回填消化，
4.须按照施工图设计要求标高进行
5.按符合图纸要求的合格施工内容，按图示开挖面积乘以挖土深度以天然密实体积计量</t>
  </si>
  <si>
    <t>人工挖沟槽（坑）土方、修整沟槽（坑）底、边坡等</t>
  </si>
  <si>
    <t>基础土方整形、平整压实</t>
  </si>
  <si>
    <t>1.原状土密实度要求：≥0.90；
2.机械原土夯实；         
3.按符合图纸要求的合格施工内容，按图示尺寸以面积计量</t>
  </si>
  <si>
    <t>广场、道路等30cm之内基础整形、平整</t>
  </si>
  <si>
    <t>二</t>
  </si>
  <si>
    <t>道路、广场、停车场基层</t>
  </si>
  <si>
    <t>园路灰土垫层</t>
  </si>
  <si>
    <t>1.垫层材料种类：三七灰土；
2.完成面标高误差2cm以内
3.按符合图纸要求的合格施工内容，按图示尺寸或实际施工尺寸以两者尺寸较小的体积计量</t>
  </si>
  <si>
    <t>灰土拌合、场内运输、摊铺、找平、压实等</t>
  </si>
  <si>
    <t>含机械费
材料甲供</t>
  </si>
  <si>
    <t>碎石垫层</t>
  </si>
  <si>
    <t>1.垫层材料种类：碎石；
2.完成面标高误差2cm以内
3.按符合图纸要求的合格施工内容，按图示尺寸或实际施工尺寸以两者尺寸较小的体积计量</t>
  </si>
  <si>
    <t>碎石场内运输、摊铺、找平、压实等</t>
  </si>
  <si>
    <t>砖渣垫层</t>
  </si>
  <si>
    <t>砖渣场内运输、摊铺、找平、压实等</t>
  </si>
  <si>
    <t>砂垫层</t>
  </si>
  <si>
    <t>1.垫层材料种类：砂；
2.按符合图纸要求的合格施工内容，按图示尺寸或实际施工尺寸以两者尺寸较小的体积计量</t>
  </si>
  <si>
    <t>砂场内运输、摊铺、找平、压实等</t>
  </si>
  <si>
    <t>非泵送混凝土垫层</t>
  </si>
  <si>
    <t>1.垫层材料种类：非泵送混凝土;
2.完成面标高误差1cm以内；     
3.按符合图纸要求的合格施工内容，按图示尺寸或实际施工尺寸以两者尺寸较小的体积计量</t>
  </si>
  <si>
    <t>混凝土场内运输、浇筑、振捣、找平、切缝、清扫现场、养护成品保护等</t>
  </si>
  <si>
    <t>材料甲供</t>
  </si>
  <si>
    <t>泵送混凝土垫层</t>
  </si>
  <si>
    <t>1.垫层材料种类：泵送混凝土;
2.完成面标高误差1cm以内；     
3.按符合图纸要求的合格施工内容，按图示尺寸或实际施工尺寸以两者尺寸较小的体积计量</t>
  </si>
  <si>
    <t>混凝土场内运输、浇筑、振捣、找平、切缝、清扫现场、养护、成品保护等</t>
  </si>
  <si>
    <t>垫层模板</t>
  </si>
  <si>
    <t>1.尺寸：按照实际施工需要切割
2.按与混凝土接触面计量模板面积</t>
  </si>
  <si>
    <t>模板制作、安拆及模板堆放地与使用区域之间运输、归集、码放、场内运输</t>
  </si>
  <si>
    <t>三</t>
  </si>
  <si>
    <t>结构工程</t>
  </si>
  <si>
    <t>小型砖砌体</t>
  </si>
  <si>
    <t>1.砖品种、规格、强度等级:粉煤灰砖
2.墙体类型:排水沟、坐凳、花池、园林小品等砖砌体（不含围墙）
3.砂浆强度等级、配合比:M5水泥砂浆
4.按符合图纸要求的合格施工内容，按图示尺寸以体积计量</t>
  </si>
  <si>
    <t>基层清理、砂浆调制、砌砖砌体、场内材料运输、养护、清扫现场、成品保护等</t>
  </si>
  <si>
    <t>墙面一般抹灰</t>
  </si>
  <si>
    <t>1.厚度:20mm
2.砂浆种类:1：2水泥砂浆
3.按符合图纸要求的合格施工内容，按图示尺寸以面积计量</t>
  </si>
  <si>
    <t>基层清理、砂浆调制、墙面抹灰、清扫现场、成品保护等</t>
  </si>
  <si>
    <t>钢筋制安</t>
  </si>
  <si>
    <t>1.钢筋种类、规格:综合
2.按符合图纸要求的合格施工内容，以图示尺寸以吨计量</t>
  </si>
  <si>
    <t>场内运输、调直、折弯、制作、安装等，包含钢筋调直机、切断机等机械费用</t>
  </si>
  <si>
    <t>结构混凝土（泵送）</t>
  </si>
  <si>
    <t>1.混凝土种类:泵送
2.结构类型:柱、梁、墙、板等
3.按符合图纸要求的合格施工内容，按图示尺寸以体积计量</t>
  </si>
  <si>
    <t>混凝土场内运输、振捣、浇筑、养护、清扫现场、成品保护</t>
  </si>
  <si>
    <t>结构混凝土（非泵送）</t>
  </si>
  <si>
    <t>1.混凝土种类:非泵送
2.结构类型:柱、梁、墙、板等
3.按符合图纸要求的合格施工内容，按图示尺寸以体积计量</t>
  </si>
  <si>
    <t>混凝土场内运输、振捣、浇筑、养护清扫现场、成品保护等，包含混凝土震动器等机械费用和De100排水管（间距2m）预埋费用</t>
  </si>
  <si>
    <t>结构模板（基础、柱、梁、墙、板等结构）</t>
  </si>
  <si>
    <t>四</t>
  </si>
  <si>
    <t>装饰墙面工程</t>
  </si>
  <si>
    <t>石材饰面</t>
  </si>
  <si>
    <t>1.20mm厚石材贴面
2.20厚1:3水泥砂浆           
3.材料倒运，综合运距1km；
4.按符合图纸要求的合格施工内容，以图示面积计量</t>
  </si>
  <si>
    <t>基层清理、砂浆调制、运输，材料场内运输、铺贴、清扫现场、成品保护等</t>
  </si>
  <si>
    <t>石材压顶</t>
  </si>
  <si>
    <t>1.50/80/100mm厚石材压顶
2.20厚1:3水泥砂浆           
3.材料倒运，综合运距1km；
4.按符合图纸要求的合格施工内容，按图示尺寸以面积计量</t>
  </si>
  <si>
    <t>五</t>
  </si>
  <si>
    <t>地面铺装工程</t>
  </si>
  <si>
    <t>碎石铺面</t>
  </si>
  <si>
    <t>1.面层材料：80厚粒径Φ20-30浅灰色碎石
2.按符合图纸要求的合格施工内容，按图示尺寸以面积计量</t>
  </si>
  <si>
    <t>基层清理、砂浆调制、运输，材料场内运输、回填、摊铺、压实、清扫现场、成品保护等</t>
  </si>
  <si>
    <t>花岗岩铺装</t>
  </si>
  <si>
    <t>1.面层材料：规格板花岗岩（厚3.1-5cm）                   
2.结合层厚度：30厚1:3干硬性水泥砂浆结构层
3.按符合图纸要求的合格施工内容，按图示尺寸以面积计量</t>
  </si>
  <si>
    <t>花岗岩台阶铺装</t>
  </si>
  <si>
    <t>1.面层材料：50厚花岗岩台阶
2.结合层厚度：30厚1:2.5水泥砂浆结构层                           
3.按符合图纸要求的合格施工内容，按图示尺寸以水平投影面积计算</t>
  </si>
  <si>
    <t>小料石铺装（收边或分隔条）</t>
  </si>
  <si>
    <t>1.面层材料：100X100X100（50）厚黑色小料石
2.结合层厚度：30厚1:2.5水泥砂浆结构层
3.按符合图纸要求的合格施工内容，按图示尺寸以面积计量</t>
  </si>
  <si>
    <t>停车场植草格</t>
  </si>
  <si>
    <t>1.面层材料：70厚植草格
2.结合层厚度：30厚砂垫层
3.按符合图纸要求的合格施工内容，按图示尺寸以面积计量</t>
  </si>
  <si>
    <t>基层清理、材料场内运输、砂回填、摊铺、找平、压实、植草格切割、铺设、连接扣件、格内土回填、清扫现场、成品保护等</t>
  </si>
  <si>
    <t>花岗岩道牙</t>
  </si>
  <si>
    <t>1.路牙材料种类、规格:600x120x250厚中国灰麻机切面花岗岩道牙
2.砂浆强度等级：30厚1:3水泥砂浆粘结层
3.靠背混凝土浇筑
4.按符合图纸要求的合格施工内容，按图示尺寸以长度计量</t>
  </si>
  <si>
    <t>基层清理、砂浆调整、石材切割、材料运输、安装 、勾缝、护肩、扫缝、清扫现场、成品保护等</t>
  </si>
  <si>
    <t>混凝土道牙</t>
  </si>
  <si>
    <t>1.路牙材料种类、规格:150x300x600预制混凝土立(平)道牙
2.砂浆强度等级：30厚1:3水泥砂浆粘结层
3.靠背混凝土浇筑
4.按符合图纸要求的合格施工内容，按图示尺寸以长度计量</t>
  </si>
  <si>
    <t>基层清理、砂浆调整、预制混凝土切割、材料运输、安装 、勾缝、护肩、扫缝、清扫现场、成品保护等</t>
  </si>
  <si>
    <t>小计</t>
  </si>
  <si>
    <t>水电</t>
  </si>
  <si>
    <t>给水工程</t>
  </si>
  <si>
    <t>给水管</t>
  </si>
  <si>
    <t>1.材质：PE管
2.规格：DN32
3.连接方式：热熔连接
4.按符合图纸要求的合格施工内容，按图示尺寸以长度计量</t>
  </si>
  <si>
    <t>场内搬运、外观检查、切管、热熔、上管件、调直、水压试验等</t>
  </si>
  <si>
    <t>m</t>
  </si>
  <si>
    <t>1.材质：PE管
2.规格：DN40
3.连接方式：热熔连接
4.按符合图纸要求的合格施工内容，按图示尺寸以长度计量</t>
  </si>
  <si>
    <t>1.材质：PE管
2.规格：De50
3.连接方式：热熔连接
4.按符合图纸要求的合格施工内容，按图示尺寸以长度计量</t>
  </si>
  <si>
    <t>1.材质：PE管
2.规格：De63
3.连接方式：热熔连接
4.按符合图纸要求的合格施工内容，按图示尺寸以长度计量</t>
  </si>
  <si>
    <t>1.材质：PE管
2.规格：DN80
3.连接方式：热熔连接
4.按符合图纸要求的合格施工内容，按图示尺寸以长度计量</t>
  </si>
  <si>
    <t>1.材质：PE管
2.规格：De110
3.连接方式：热熔连接
4.按符合图纸要求的合格施工内容，按图示尺寸以长度计量</t>
  </si>
  <si>
    <t>1.材质：PE管
2.规格：DN160
3.连接方式：热熔连接
4.按符合图纸要求的合格施工内容，按图示尺寸以长度计量</t>
  </si>
  <si>
    <t>过路钢管</t>
  </si>
  <si>
    <t>1.材质：镀锌钢管
2.规格：DN100
3.连接方式：焊接
4.按符合图纸要求的合格施工内容，按图示尺寸以长度计量</t>
  </si>
  <si>
    <t>场内搬运、管材防腐、检查及清扫管材、切管、套丝、上管件、管道及管件安装、丝口刷漆</t>
  </si>
  <si>
    <t>循环水管</t>
  </si>
  <si>
    <t>1.材质：热镀锌钢管
2.规格：De160
3.连接方式：焊接
4.按符合图纸要求的合格施工内容，按图示尺寸以长度计量</t>
  </si>
  <si>
    <t>场内搬运、管材防腐（三油两布）、检查及清扫管材、切管、套丝、上管件、管道及管件安装、丝口刷漆、水压试验、水冲洗</t>
  </si>
  <si>
    <t>循环泵</t>
  </si>
  <si>
    <t>1.型号及规格：100WQ100-15-7.5
流量100m³/小时，扬程15米，7.5KW
2.按符合图纸要求的合格施工内容，按图示尺寸以台计量</t>
  </si>
  <si>
    <t>施工准备, 设备、材料及工、机具搬运, 设备开箱、点件、外观检查、基础施工, 设备找正、调平、精平、焊接、固定、灌浆、单机试运转</t>
  </si>
  <si>
    <t>台</t>
  </si>
  <si>
    <t xml:space="preserve">循环泵
</t>
  </si>
  <si>
    <t>1.型号及规格：100WQ80-10-4
流量80m³/小时，扬程10米，4KW
2.按符合图纸要求的合格施工内容，按图示尺寸以台计量</t>
  </si>
  <si>
    <t>电磁阀</t>
  </si>
  <si>
    <t>1.材质：铜质
2.规格：DN50
3.按符合图纸要求的合格施工内容，按图示以个数计量</t>
  </si>
  <si>
    <t>阀门安装、调试等</t>
  </si>
  <si>
    <t>个</t>
  </si>
  <si>
    <t>闸阀</t>
  </si>
  <si>
    <t>1.材质：铜质
2.规格：De63
3.按符合图纸要求的合格施工内容，按图示以个数计量</t>
  </si>
  <si>
    <t>1.材质：铜质
2.规格：DN80
3.按符合图纸要求的合格施工内容，按图示以个数计量</t>
  </si>
  <si>
    <t>1.材质：铜质
2.规格：DN100
3.按符合图纸要求的合格施工内容，按图示以个数计量</t>
  </si>
  <si>
    <t>1.材质：铜质
2.规格：De160
3.按符合图纸要求的合格施工内容，按图示以个数计量</t>
  </si>
  <si>
    <t>可曲挠橡胶接头</t>
  </si>
  <si>
    <t>1.位置：水表井内
2.规格：DN100
3.按符合图纸要求的合格施工内容，按图示以个数计量</t>
  </si>
  <si>
    <t>止回阀</t>
  </si>
  <si>
    <t>水表</t>
  </si>
  <si>
    <t>截止阀DN25</t>
  </si>
  <si>
    <t>1.材质：铜质
2.规格：DN25
3.按符合图纸要求的合格施工内容，按图示以个数计量</t>
  </si>
  <si>
    <t>取水阀</t>
  </si>
  <si>
    <t>1.规格：DN25
2.按符合图纸要求的合格施工内容，按图示以个数计量</t>
  </si>
  <si>
    <t>连接管安装，取水阀安装、调试，阀箱安装等</t>
  </si>
  <si>
    <t>阀门井</t>
  </si>
  <si>
    <t>1.尺寸：Φ1200，详见02S515-12
2.按符合图纸要求的合格施工内容，按图示以座计量</t>
  </si>
  <si>
    <r>
      <rPr>
        <sz val="11"/>
        <color indexed="8"/>
        <rFont val="宋体"/>
        <family val="0"/>
      </rPr>
      <t>砂浆拌合、砌砖、刮缝</t>
    </r>
    <r>
      <rPr>
        <sz val="11"/>
        <rFont val="宋体"/>
        <family val="0"/>
      </rPr>
      <t>, 钢筋制安, 模板制安、拆除、清理, 混凝土浇筑、振捣、养护, 抹防水、防潮层, 井盖安装, 材料运输</t>
    </r>
  </si>
  <si>
    <t>座</t>
  </si>
  <si>
    <t>水表井</t>
  </si>
  <si>
    <t>1.尺寸：2150*1100，详见05S502
2.按符合图纸要求的合格施工内容，按图示以座计量</t>
  </si>
  <si>
    <t>管沟土方</t>
  </si>
  <si>
    <t>1.土壤类别：三类土
2.挖土深度：1米以内
3.综合运距：就近搁置
4.须按照施工图设计要求标高进行
5.按符合图纸要求的合格施工内容，按图示及说明以天然密实体积计量</t>
  </si>
  <si>
    <t xml:space="preserve">挖土，将土堆放在沟、槽周边,清理机下余土；清理边坡,工作面内人工排水等辅助性工作；就地取土、回填土、按照设计及规范要求夯填土、清理 </t>
  </si>
  <si>
    <t>m3</t>
  </si>
  <si>
    <t>排水工程</t>
  </si>
  <si>
    <t>排水管</t>
  </si>
  <si>
    <t>1.材质：双壁波纹管
2.规格：DN300
3.连接方式：胶圈连接
4.按符合图纸要求的合格施工内容，按图示尺寸以长度计量</t>
  </si>
  <si>
    <t>场内搬运、外观检查、切管、管材及管件连接、调直、试验等</t>
  </si>
  <si>
    <t>1.材质：双壁波纹管
2.规格：DN200
3.连接方式：胶圈连接
4.按符合图纸要求的合格施工内容，按图示尺寸以长度计量</t>
  </si>
  <si>
    <t>场内搬运、外观检查、切管、管材及管件安装、调直、试验等</t>
  </si>
  <si>
    <t>1.材质：渗水管
2.规格：RCP-Y15G 
3.连接方式：粘接
4.按符合图纸要求的合格施工内容，按图示尺寸以长度计量</t>
  </si>
  <si>
    <t>场内搬运、外观检查、切管、管材安装、调直、试验等</t>
  </si>
  <si>
    <t>排水检查井</t>
  </si>
  <si>
    <t>1.规格：02S515-12
2.按符合图纸要求的合格施工内容，按图示以座计量</t>
  </si>
  <si>
    <t>人工清底，井座砌筑、井盖安装，连接管材等</t>
  </si>
  <si>
    <t>雨水口</t>
  </si>
  <si>
    <t>1.规格：95S517-3
3.按符合图纸要求的合格施工内容，按图示以座计量</t>
  </si>
  <si>
    <t>1.土壤类别：三类土
2.挖土深度：1.5米以内
3.综合运距：就近搁置
4.须按照施工图设计要求标高进行
5.按符合图纸要求的合格施工内容，按图示及说明以天然密实体积计量</t>
  </si>
  <si>
    <t>管沟垫层回填</t>
  </si>
  <si>
    <t>1.垫层类别：砂
2.按符合图纸要求的合格施工内容，按图示及说明以天然密实体积计量</t>
  </si>
  <si>
    <t>材料倒运，管沟垫层砂、石屑等回填，回填料顶层标高控制及平整</t>
  </si>
  <si>
    <t>电气工程</t>
  </si>
  <si>
    <t>景观照明配电箱</t>
  </si>
  <si>
    <t>1.名称:配电箱700*1500*400（详见图纸）
2.型号、规格:按系统定制(防护等级IP54）
3.基础形式、材质、规格:混凝土基础
4.接线极材质、规格:50*5热镀锌角钢，长2.5m，间距5m
5.接地线材质、规格:40*4热镀锌扁钢
6.安装形式:落地安装
7.包含独立接地装置调试
8.按符合图纸要求的合格施工内容，按图示以座计量</t>
  </si>
  <si>
    <t>电箱基础土方开挖、回填、基础支模浇筑、开箱、清扫、检查、测位、划线、钻孔、装螺栓、本体安装、盘内整理、接线、接地、补漆</t>
  </si>
  <si>
    <t xml:space="preserve">水泵控制箱 </t>
  </si>
  <si>
    <t>1.名称:水泵控制箱700*1500*400 （详见图纸）
2.型号、规格:按系统定制(防护等级IP54）
3.基础形式、材质、规格:C20混凝土基础
4.接线极材质、规格:50*5热镀锌角钢，长2.5m，间距5m
5.接地线材质、规格:40*4热镀锌扁钢
6.安装形式:落地安装
7.包含独立接地装置调试
8.按符合图纸要求的合格施工内容，按图示以座计量</t>
  </si>
  <si>
    <t>电力电缆</t>
  </si>
  <si>
    <r>
      <rPr>
        <sz val="11"/>
        <color indexed="8"/>
        <rFont val="宋体"/>
        <family val="0"/>
      </rPr>
      <t>1.型号、规格:YJV-22-4*25</t>
    </r>
    <r>
      <rPr>
        <sz val="11"/>
        <color indexed="8"/>
        <rFont val="宋体"/>
        <family val="0"/>
      </rPr>
      <t xml:space="preserve">
2.材质:铜芯
3.敷设方式、部位:电缆沟直埋
4.按符合图纸要求的合格施工内容，按图示尺寸以长度计量</t>
    </r>
  </si>
  <si>
    <t>清理沟槽、敷设、锯断、收线盘、测量绝缘电阻、临时封头、挂标牌</t>
  </si>
  <si>
    <t>1.型号、规格:YJV-22-4*10
2.材质:铜芯
3.敷设方式、部位:电缆沟直埋
4.按符合图纸要求的合格施工内容，按图示尺寸以长度计量</t>
  </si>
  <si>
    <t>1.型号、规格:YJV-22-4*16
2.材质:铜芯
3.敷设方式、部位:电缆沟直埋
4.按符合图纸要求的合格施工内容，按图示尺寸以长度计量</t>
  </si>
  <si>
    <t>1.型号、规格:YJV-2*4
2.材质:铜芯
3.敷设方式、部位:穿管敷设
4.按符合图纸要求的合格施工内容，按图示尺寸以长度计量</t>
  </si>
  <si>
    <t>1.型号、规格:YJV-2*10
2.材质:铜芯
3.敷设方式、部位:穿管敷设
4.按符合图纸要求的合格施工内容，按图示尺寸以长度计量</t>
  </si>
  <si>
    <t>1.型号、规格:YJV-3*6
2.材质:铜芯
3.敷设方式、部位:穿管敷设
4.按符合图纸要求的合格施工内容，按图示尺寸以长度计量</t>
  </si>
  <si>
    <t>1.型号、规格:YJV-4*6
2.材质:铜芯
3.敷设方式、部位:穿管敷设
4.按符合图纸要求的合格施工内容，按图示尺寸以长度计量</t>
  </si>
  <si>
    <t>1.型号、规格:YJV-4*4
2.材质:铜芯
3.敷设方式、部位:穿管敷设
4.按符合图纸要求的合格施工内容，按图示尺寸以长度计量</t>
  </si>
  <si>
    <t>电气配管</t>
  </si>
  <si>
    <t>1.名称:电缆保护管
2.材质:PVC
3.规格:De50
4.敷设方式:直埋
5.按符合图纸要求的合格施工内容，按图示尺寸以长度计量</t>
  </si>
  <si>
    <t>测位、断管、配管、固定、连接管件</t>
  </si>
  <si>
    <t>1.名称:电缆保护管
2.材质:PVC
3.规格:De32
4.敷设方式:直埋
5.按符合图纸要求的合格施工内容，按图示尺寸以长度计量</t>
  </si>
  <si>
    <t>庭院灯1</t>
  </si>
  <si>
    <t>1.型号规格:30W H=3m
2.防水防尘等级：IP65
3.按符合图纸要求的合格施工内容，按图示以套计量</t>
  </si>
  <si>
    <t>灯基础土方开挖、回填、基层素土夯实、基础支模浇筑、接线、电缆头连接、灯具安装、调试等</t>
  </si>
  <si>
    <t>套</t>
  </si>
  <si>
    <t>庭院灯2</t>
  </si>
  <si>
    <t>路灯</t>
  </si>
  <si>
    <t>1.型号规格:150W H=6m
2.防水防尘等级：IP65
3.按符合图纸要求的合格施工内容，按图示以套计量</t>
  </si>
  <si>
    <t>草坪灯</t>
  </si>
  <si>
    <t>1.型号规格:12W H=0.6m
2.防水防尘等级：IP65
3.按符合图纸要求的合格施工内容，按图示以套计量</t>
  </si>
  <si>
    <t>单侧龟壳灯</t>
  </si>
  <si>
    <t xml:space="preserve">1.型号规格:12W H=0.6m
2.防水防尘等级：IP65
3.按符合图纸要求的合格施工内容，按图示以套计量                             </t>
  </si>
  <si>
    <t>射树灯</t>
  </si>
  <si>
    <t>1.型号规格:5W
2.防水防尘等级：IP65
3.按符合图纸要求的合格施工内容，按图示以套计量</t>
  </si>
  <si>
    <t>地埋灯</t>
  </si>
  <si>
    <t>水下灯</t>
  </si>
  <si>
    <t>变压器</t>
  </si>
  <si>
    <t xml:space="preserve">1.型号规格:220/12V 100VA
2.防水防尘等级：IP65
3.按符合图纸要求的合格施工内容，按图示以套计量                             </t>
  </si>
  <si>
    <t>变压器安装、调试等</t>
  </si>
  <si>
    <t>接地级</t>
  </si>
  <si>
    <t xml:space="preserve">1.材质、规格：2.5米的50*5热镀锌角钢
2.按符合图纸要求的合格施工内容，按图示尺寸以根计量                             </t>
  </si>
  <si>
    <t>尖端加工、卡子制作、接地极打入、焊接刷油</t>
  </si>
  <si>
    <t>根</t>
  </si>
  <si>
    <t>接地母线</t>
  </si>
  <si>
    <t xml:space="preserve">1.材质、规格：直径8镀锌圆钢
2.按符合图纸要求的合格施工内容，按图示尺寸以根计量                             </t>
  </si>
  <si>
    <t>平直、断料、测位、钻孔、卡子制作、埋卡子、焊接、固定、刷油等</t>
  </si>
  <si>
    <t>铺砂盖砖</t>
  </si>
  <si>
    <t>1.位置：主电缆沟槽
2.按符合图纸要求的合格施工内容，按图示尺寸以长度计量</t>
  </si>
  <si>
    <t>材料倒运、沟槽清理、电缆沟铺砂盖砖</t>
  </si>
  <si>
    <t>挖土，将土堆放在沟、槽周边,清理机下余土；清理边坡,工作面内人工排水等辅助性工作；就地取土、回填土、按照设计及规范要求夯填土、清理</t>
  </si>
  <si>
    <t>其他</t>
  </si>
  <si>
    <t>大工</t>
  </si>
  <si>
    <t>工作时间为9个小时</t>
  </si>
  <si>
    <t>小工</t>
  </si>
  <si>
    <t>合计</t>
  </si>
  <si>
    <t>注：1.全费用综合单价包含完成分部分项工程项目的全部费用价格（税金按9%考虑），其组成包括但不限于人工费（包括人员加班工资、差旅及窝工费、承包人供应材料保管费等）、材料运输、卸车及二次搬运费、二次或者多次进出场费、已完工项目成品保护措施费、机械使用费及进出场安拆费、耗材费、试验及工程检测费用、管理费、利润、风险、规费、税金以及夜间照明、防尘、施工便道、安全文明（标识标牌的制作、购买及安装，绿网的掀盖，现场安全人员管理）、赶工等措施费用。交叉施工影响及配合费用，施工人员的食宿费、劳保费用、办公费、生活生产水电费、保险费也包含在报价里。
2.结算量以招标人现场负责人、成本专员、施工员联签的现场计量工程量计算，最终结算以公司内审部审计后金额为准。
3.清单计量规格实行《2013年工程量清单计量规范》。
4.验收规范：以设计说明中验收规范为准 。                                         
5.以上报价按9%的增值税税金报价，签订合同时按实际税点调整合同单价。           
6.以上清单中场内运输距离：1km以内综合考虑。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</si>
</sst>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/>
      <protection/>
    </xf>
  </cellStyleXfs>
  <cellXfs count="78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4" borderId="11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176" fontId="1" fillId="0" borderId="11" xfId="63" applyNumberFormat="1" applyFont="1" applyFill="1" applyBorder="1" applyAlignment="1">
      <alignment horizontal="center" vertical="center" wrapText="1"/>
      <protection/>
    </xf>
    <xf numFmtId="2" fontId="1" fillId="0" borderId="9" xfId="63" applyNumberFormat="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" fillId="35" borderId="16" xfId="63" applyFont="1" applyFill="1" applyBorder="1" applyAlignment="1">
      <alignment horizontal="left" vertical="center" wrapText="1"/>
      <protection/>
    </xf>
    <xf numFmtId="0" fontId="52" fillId="0" borderId="14" xfId="0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63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52" fillId="35" borderId="11" xfId="63" applyFont="1" applyFill="1" applyBorder="1" applyAlignment="1">
      <alignment horizontal="left" vertical="center" wrapText="1"/>
      <protection/>
    </xf>
    <xf numFmtId="2" fontId="1" fillId="0" borderId="11" xfId="63" applyNumberFormat="1" applyFont="1" applyFill="1" applyBorder="1" applyAlignment="1">
      <alignment horizontal="center" vertical="center" wrapText="1"/>
      <protection/>
    </xf>
    <xf numFmtId="176" fontId="52" fillId="0" borderId="18" xfId="0" applyNumberFormat="1" applyFont="1" applyFill="1" applyBorder="1" applyAlignment="1">
      <alignment horizontal="center" vertical="center" wrapText="1"/>
    </xf>
    <xf numFmtId="0" fontId="52" fillId="35" borderId="19" xfId="63" applyFont="1" applyFill="1" applyBorder="1" applyAlignment="1">
      <alignment horizontal="lef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52" fillId="0" borderId="20" xfId="0" applyFont="1" applyFill="1" applyBorder="1" applyAlignment="1">
      <alignment horizontal="center" vertical="center" wrapText="1"/>
    </xf>
    <xf numFmtId="176" fontId="52" fillId="0" borderId="18" xfId="0" applyNumberFormat="1" applyFont="1" applyBorder="1" applyAlignment="1">
      <alignment horizontal="center" vertical="center" wrapText="1"/>
    </xf>
    <xf numFmtId="2" fontId="1" fillId="0" borderId="21" xfId="63" applyNumberFormat="1" applyFont="1" applyFill="1" applyBorder="1" applyAlignment="1">
      <alignment horizontal="center" vertical="center" wrapText="1"/>
      <protection/>
    </xf>
    <xf numFmtId="0" fontId="52" fillId="35" borderId="15" xfId="63" applyFont="1" applyFill="1" applyBorder="1" applyAlignment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176" fontId="52" fillId="0" borderId="14" xfId="0" applyNumberFormat="1" applyFont="1" applyFill="1" applyBorder="1" applyAlignment="1">
      <alignment horizontal="center" vertical="center" wrapText="1"/>
    </xf>
    <xf numFmtId="176" fontId="52" fillId="0" borderId="14" xfId="0" applyNumberFormat="1" applyFont="1" applyBorder="1" applyAlignment="1">
      <alignment horizontal="center" vertical="center" wrapText="1"/>
    </xf>
    <xf numFmtId="2" fontId="1" fillId="0" borderId="22" xfId="63" applyNumberFormat="1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379;&#26149;&#26519;\&#38669;&#37041;EPC\&#22806;&#37096;&#36164;&#26009;\&#20998;&#21253;&#32467;&#31639;&#36164;&#26009;\2018.4\&#38669;&#37041;&#21439;&#37202;&#22346;&#33495;&#26408;&#31181;&#26893;&#19987;&#19994;&#21512;&#20316;&#31038;\&#19996;&#26041;&#22253;&#26519;&#36164;&#26009;\2015&#24180;&#32463;&#33829;&#31649;&#29702;&#37096;&#36164;&#26009;\&#36164;&#37329;&#35745;&#21010;&#34920;&#26684;\&#20851;&#20110;&#39033;&#30446;&#24037;&#20316;&#27719;&#25253;&#30340;&#21457;&#25991;-2015.03.04\RecoveredExternalLink2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9996;&#26041;&#22253;&#26519;&#36164;&#26009;\2015&#24180;&#32463;&#33829;&#31649;&#29702;&#37096;&#36164;&#26009;\&#36164;&#37329;&#35745;&#21010;&#34920;&#26684;\&#20851;&#20110;&#39033;&#30446;&#24037;&#20316;&#27719;&#25253;&#30340;&#21457;&#25991;-2015.03.04\&#36164;&#37329;&#29366;&#20917;&#36164;&#37329;&#35745;&#21010;&#27169;&#26495;&#35745;&#21450;&#35299;&#37322;&#35828;&#26126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Microsoft\Windows\Temporary%20Internet%20Files\Content.MSO\6&#26376;&#23450;&#31295;\RecoveredExternalLink5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Microsoft\Windows\Temporary%20Internet%20Files\Content.MSO\6&#26376;&#23450;&#31295;\RecoveredExternalLink6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Application%20Data\Microsoft\Excel\&#36797;&#23425;&#30465;&#23450;&#39069;&#27979;&#31639;\&#25104;&#26412;&#20998;&#26512;&#34920;\&#39033;&#30446;&#25104;&#26412;&#27979;&#31639;&#36164;&#26009;\&#23665;&#35199;&#24571;&#24030;&#25104;&#26412;&#20998;&#26512;12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8669;&#37041;&#39033;&#30446;\&#26376;&#24230;&#20998;&#21253;\2020.9&#26376;\&#20998;&#21253;&#26376;&#24230;&#32467;&#31639;2020.06-&#23433;&#24509;&#25196;&#26207;&#24314;&#31569;&#24037;&#31243;&#26377;&#38480;&#20844;&#21496;&#65288;E&#21306;&#36816;&#21160;&#22330;&#65289;2017014FBHT03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38669;&#37041;&#39033;&#30446;\&#26376;&#24230;&#20998;&#21253;\2020.9&#26376;\&#20998;&#21253;&#26376;&#24230;&#32467;&#31639;2020.09-&#23433;&#24509;&#20852;&#25237;&#24314;&#35774;&#24037;&#31243;&#26377;&#38480;&#20844;&#21496;&#12304;F&#21306;&#22253;&#24314;&#21171;&#21153;&#12305;2017014RGHT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669;&#37041;&#21439;&#20027;&#22478;&#21306;&#20013;&#22830;&#26223;&#35266;&#24102;&#35774;&#35745;-&#37319;&#36141;-&#26045;&#24037;&#24635;&#25215;&#21253;(EPC)&#39033;&#30446;\4.&#25104;&#26412;&#24037;&#20316;\&#26376;&#24230;&#32467;&#31639;\11&#26376;&#24230;\&#34920;&#26684;\&#20998;&#21253;&#26376;&#24230;&#32467;&#31639;2018.11-&#23433;&#24509;&#30465;&#20113;&#21319;&#24314;&#31569;&#24037;&#31243;&#26377;&#38480;&#20844;&#21496;&#12304;&#32511;&#21270;&#1230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9971;&#26631;\&#23545;&#25104;&#26412;&#37096;\&#32511;&#21270;\Documents%20and%20Settings\Administrator\&#26700;&#38754;\4&#26376;HVP\PRICE04\local\260LR\260LR-MBL_ADF_800VF16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9971;&#26631;\&#23545;&#25104;&#26412;&#37096;\&#32511;&#21270;\&#25253;&#20110;&#24635;\&#26376;&#24230;&#25253;&#34920;\&#27784;&#26412;&#20135;&#19994;&#22823;&#36947;&#26376;&#24230;&#25253;&#34920;\4&#26376;HVP\PRICE04\local\260LR\260LR-MBL_ADF_800VF16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ESTIMA~1\LIN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yz\f\&#39640;&#23572;&#22827;\&#22826;&#20255;&#20869;&#33945;\&#39033;&#30446;\&#39640;&#23572;&#22827;\golf-&#20844;&#21496;\&#27941;&#20140;&#28023;\&#39034;&#23500;\&#25991;\EMAILIN\archive\archive\archive\S%20Lanben%207-24RFQ%20GC98-98-668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yz\f\&#39640;&#23572;&#22827;\&#22826;&#20255;&#20869;&#33945;\&#39033;&#30446;\&#39640;&#23572;&#22827;\golf-&#20844;&#21496;\&#27941;&#20140;&#28023;\&#39034;&#23500;\&#25991;\EMAILIN\archive\archive\archive\1WORKSHEET%20TEMPLAT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9996;&#26041;&#22253;&#26519;&#36164;&#26009;\2015&#24180;&#32463;&#33829;&#31649;&#29702;&#37096;&#36164;&#26009;\&#36164;&#37329;&#35745;&#21010;&#34920;&#26684;\&#20851;&#20110;&#39033;&#30446;&#24037;&#20316;&#27719;&#25253;&#30340;&#21457;&#25991;-2015.03.04\RecoveredExternalLink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9996;&#26041;&#22253;&#26519;&#36164;&#26009;\2015&#24180;&#32463;&#33829;&#31649;&#29702;&#37096;&#36164;&#26009;\&#36164;&#37329;&#35745;&#21010;&#34920;&#26684;\&#20851;&#20110;&#39033;&#30446;&#24037;&#20316;&#27719;&#25253;&#30340;&#21457;&#25991;-2015.03.04\RecoveredExternalLin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ExternalLink2"/>
    </sheetNames>
    <definedNames>
      <definedName name="Erstellen_Leerform_AKABAM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项"/>
      <sheetName val="名词解释"/>
      <sheetName val="本表特色"/>
      <sheetName val="资金状况资金计划"/>
      <sheetName val="资金状况 "/>
      <sheetName val="资金状况"/>
      <sheetName val="劳务、土方"/>
      <sheetName val="机械台班汇总表"/>
      <sheetName val="园建材料入库明细"/>
      <sheetName val="重点项目结算分析"/>
      <sheetName val="苗木入库明细表"/>
      <sheetName val="生产设施材料"/>
      <sheetName val="生产设施"/>
      <sheetName val="现场经费"/>
      <sheetName val="打井劳务（董显文）"/>
      <sheetName val="2013供应商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劳务"/>
      <sheetName val="机械1小挖机包月"/>
      <sheetName val="机械2吊车"/>
      <sheetName val="机械3农用车包月"/>
      <sheetName val="其他机械4零星"/>
      <sheetName val="机械5小挖机零星"/>
      <sheetName val="机械6大挖机零星"/>
      <sheetName val="油料"/>
      <sheetName val="苗木"/>
      <sheetName val="苗木差旅费"/>
      <sheetName val="辅材"/>
      <sheetName val="石子、碎砖"/>
      <sheetName val="Sheet1"/>
      <sheetName val="成本分析 (原)"/>
      <sheetName val="成本分析"/>
      <sheetName val="土方"/>
      <sheetName val="绿化汇总"/>
      <sheetName val="绿化 北区"/>
      <sheetName val="绿化 南区"/>
      <sheetName val="园建 南区"/>
      <sheetName val="园建南区汇总分类"/>
      <sheetName val="园建 北区"/>
      <sheetName val="北区分类汇总"/>
      <sheetName val="厕所成本"/>
      <sheetName val="厕所报价 汇总"/>
      <sheetName val="厕所报价 分项"/>
      <sheetName val="电气成本"/>
      <sheetName val="给排水成本"/>
      <sheetName val="水 附表1"/>
      <sheetName val="支撑"/>
      <sheetName val="Sheet3"/>
      <sheetName val="Sheet2"/>
      <sheetName val="原成本 土方 (2)"/>
      <sheetName val="第二次"/>
      <sheetName val="0成本分析表 、"/>
      <sheetName val="二次招标成本分析"/>
      <sheetName val="二次招标成本明细汇总"/>
      <sheetName val="融资费"/>
      <sheetName val="2园建工程（南岸）"/>
      <sheetName val="material"/>
      <sheetName val="P-1"/>
      <sheetName val="Option"/>
      <sheetName val="Hic_150EOffice"/>
      <sheetName val="Exchanger quotation"/>
      <sheetName val="yhc  (3)"/>
      <sheetName val="Singarpone"/>
      <sheetName val="TOTAL COST (3)"/>
      <sheetName val="Construction office"/>
      <sheetName val="Construction Quotion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p-team 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项目状况表"/>
      <sheetName val="合同"/>
      <sheetName val="已付款"/>
      <sheetName val="景石、毛石"/>
      <sheetName val="石材"/>
      <sheetName val="木构"/>
      <sheetName val="灯具"/>
      <sheetName val="马赛克"/>
      <sheetName val="五金"/>
      <sheetName val="材料"/>
      <sheetName val="人工费"/>
      <sheetName val="老卞"/>
      <sheetName val="机械费"/>
      <sheetName val="顾"/>
      <sheetName val="现场经费"/>
      <sheetName val="付款台帐"/>
      <sheetName val="已完产值"/>
      <sheetName val="填写说明"/>
      <sheetName val="预算封面"/>
      <sheetName val="主要预算指标"/>
      <sheetName val="工作目标及计划"/>
      <sheetName val="分季度营业额预算"/>
      <sheetName val="人员预算"/>
      <sheetName val="固定资产使用预算"/>
      <sheetName val="重大资本支出预算"/>
      <sheetName val="管理费用预算"/>
      <sheetName val="管理费用预算说明"/>
      <sheetName val="绿化 南区"/>
      <sheetName val="0成本分析表 、"/>
      <sheetName val="二次招标成本分析"/>
      <sheetName val="二次招标成本明细汇总"/>
      <sheetName val="融资费"/>
      <sheetName val="2园建工程（南岸）"/>
      <sheetName val="HIC150EOFFneu"/>
      <sheetName val="RecoveredExternalLink6"/>
      <sheetName val="0成本分析表"/>
      <sheetName val="1土方成本"/>
      <sheetName val="2园建工程工程"/>
      <sheetName val="3-1绿化劳务"/>
      <sheetName val="3-2绿化主材"/>
      <sheetName val="3-3苗木（补植表）"/>
      <sheetName val="4电气工程"/>
      <sheetName val="5机械"/>
      <sheetName val="6融资费"/>
      <sheetName val="7预提养护"/>
      <sheetName val="8二次招标成本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成本分析 (原)"/>
      <sheetName val="成本分析"/>
      <sheetName val="土方"/>
      <sheetName val="绿化汇总"/>
      <sheetName val="绿化 北区"/>
      <sheetName val="绿化 南区"/>
      <sheetName val="园建 南区"/>
      <sheetName val="园建南区汇总分类"/>
      <sheetName val="园建 北区"/>
      <sheetName val="北区分类汇总"/>
      <sheetName val="厕所成本"/>
      <sheetName val="厕所报价 汇总"/>
      <sheetName val="厕所报价 分项"/>
      <sheetName val="电气成本"/>
      <sheetName val="给排水成本"/>
      <sheetName val="水 附表1"/>
      <sheetName val="支撑"/>
      <sheetName val="Sheet3"/>
      <sheetName val="Sheet2"/>
      <sheetName val="Sheet1"/>
      <sheetName val="原成本 土方 (2)"/>
      <sheetName val="第二次"/>
      <sheetName val="Mp-team 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QST-FB-003"/>
      <sheetName val="DQST-FB-009"/>
      <sheetName val="DQST-FB-010"/>
      <sheetName val="DQST-FB-012"/>
      <sheetName val="DQST-FB-015"/>
      <sheetName val="DQST-FB-001"/>
      <sheetName val="DQST-FB-00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审批表"/>
      <sheetName val="明细表"/>
      <sheetName val="计算表"/>
      <sheetName val="报审表"/>
      <sheetName val="点工表"/>
      <sheetName val="签证001"/>
      <sheetName val="计量001"/>
      <sheetName val="认价001"/>
      <sheetName val="累计工程量"/>
      <sheetName val="点工单"/>
      <sheetName val="点工"/>
    </sheetNames>
    <sheetDataSet>
      <sheetData sheetId="2">
        <row r="5">
          <cell r="D5" t="str">
            <v>m3</v>
          </cell>
        </row>
        <row r="6">
          <cell r="D6" t="str">
            <v>m3</v>
          </cell>
        </row>
        <row r="7">
          <cell r="D7" t="str">
            <v>m2</v>
          </cell>
        </row>
        <row r="9">
          <cell r="D9" t="str">
            <v>m3</v>
          </cell>
        </row>
        <row r="10">
          <cell r="D10" t="str">
            <v>m3</v>
          </cell>
        </row>
        <row r="11">
          <cell r="D11" t="str">
            <v>m3</v>
          </cell>
        </row>
        <row r="12">
          <cell r="D12" t="str">
            <v>m3</v>
          </cell>
        </row>
        <row r="13">
          <cell r="D13" t="str">
            <v>m3</v>
          </cell>
        </row>
        <row r="14">
          <cell r="D14" t="str">
            <v>m3</v>
          </cell>
        </row>
        <row r="15">
          <cell r="D15" t="str">
            <v>m2</v>
          </cell>
        </row>
        <row r="17">
          <cell r="D17" t="str">
            <v>m3</v>
          </cell>
        </row>
        <row r="18">
          <cell r="D18" t="str">
            <v>m2</v>
          </cell>
        </row>
        <row r="19">
          <cell r="D19" t="str">
            <v>t</v>
          </cell>
        </row>
        <row r="20">
          <cell r="D20" t="str">
            <v>m3</v>
          </cell>
        </row>
        <row r="21">
          <cell r="D21" t="str">
            <v>m3</v>
          </cell>
        </row>
        <row r="22">
          <cell r="D22" t="str">
            <v>m2</v>
          </cell>
        </row>
        <row r="24">
          <cell r="D24" t="str">
            <v>m2</v>
          </cell>
        </row>
        <row r="25">
          <cell r="D25" t="str">
            <v>m2</v>
          </cell>
        </row>
        <row r="27">
          <cell r="D27" t="str">
            <v>m2</v>
          </cell>
        </row>
        <row r="28">
          <cell r="D28" t="str">
            <v>m2</v>
          </cell>
        </row>
        <row r="29">
          <cell r="D29" t="str">
            <v>m2</v>
          </cell>
        </row>
        <row r="30">
          <cell r="D30" t="str">
            <v>m2</v>
          </cell>
        </row>
        <row r="31">
          <cell r="D31" t="str">
            <v>m2</v>
          </cell>
        </row>
        <row r="32">
          <cell r="D32" t="str">
            <v>m</v>
          </cell>
        </row>
        <row r="33">
          <cell r="D33" t="str">
            <v>m</v>
          </cell>
        </row>
        <row r="35">
          <cell r="D35" t="str">
            <v>工日</v>
          </cell>
        </row>
        <row r="36">
          <cell r="D36" t="str">
            <v>工日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结算审批表"/>
      <sheetName val="结算明细表"/>
      <sheetName val="工程量计算表"/>
      <sheetName val="分包报审表"/>
      <sheetName val="杂工"/>
      <sheetName val="现场照片"/>
      <sheetName val="点工工作量汇总"/>
      <sheetName val="苗木移植及杂工"/>
      <sheetName val="现场照片 (2)"/>
      <sheetName val="合同内工程量累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0说明"/>
      <sheetName val="P1_参数输入"/>
      <sheetName val="P2_CSE"/>
      <sheetName val="P3_SSE"/>
      <sheetName val="P4_SSE非标装璜"/>
      <sheetName val="P5_SSE电器"/>
      <sheetName val="P6_3rd"/>
      <sheetName val="P7_NingBo"/>
      <sheetName val="P8_参数校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0说明"/>
      <sheetName val="P1_参数输入"/>
      <sheetName val="P2_CSE"/>
      <sheetName val="P3_SSE"/>
      <sheetName val="P4_SSE非标装璜"/>
      <sheetName val="P5_SSE电器"/>
      <sheetName val="P6_3rd"/>
      <sheetName val="P7_NingBo"/>
      <sheetName val="P8_参数校核"/>
      <sheetName val="预算封面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quest list - LANBEN0708"/>
      <sheetName val="Air freight worksheet"/>
      <sheetName val="绿化二期"/>
      <sheetName val="绿化汇总表 (原)"/>
      <sheetName val="总成本、总收入测算表"/>
      <sheetName val="P1_参数输入"/>
      <sheetName val="Sheet9"/>
      <sheetName val="2013供应商"/>
      <sheetName val="绿化 南区"/>
      <sheetName val="Hic_150EOffic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ir freight worksheet"/>
      <sheetName val="request list - LANBEN0708"/>
      <sheetName val="Sheet9"/>
      <sheetName val="2013供应商"/>
      <sheetName val="Hic_150EOffice"/>
      <sheetName val="P1_参数输入"/>
      <sheetName val="Mp-team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项目状况表"/>
      <sheetName val="合同"/>
      <sheetName val="已付款"/>
      <sheetName val="景石、毛石"/>
      <sheetName val="石材"/>
      <sheetName val="木构"/>
      <sheetName val="灯具"/>
      <sheetName val="马赛克"/>
      <sheetName val="五金"/>
      <sheetName val="材料"/>
      <sheetName val="人工费"/>
      <sheetName val="老卞"/>
      <sheetName val="机械费"/>
      <sheetName val="顾"/>
      <sheetName val="现场经费"/>
      <sheetName val="付款台帐"/>
      <sheetName val="已完产值"/>
      <sheetName val="资金计划"/>
      <sheetName val="劳务--绿化"/>
      <sheetName val="劳务-水电及排盐"/>
      <sheetName val="园建劳务"/>
      <sheetName val="园建材料"/>
      <sheetName val="零星采购材料"/>
      <sheetName val="水电、排盐材料"/>
      <sheetName val="苗木材料"/>
      <sheetName val="苗木入库"/>
      <sheetName val="景石"/>
      <sheetName val="苗木差旅费"/>
      <sheetName val="土方采购"/>
      <sheetName val="机械用油"/>
      <sheetName val="机械--东海程鹏"/>
      <sheetName val="机械--文玉章"/>
      <sheetName val="机械--高洁"/>
      <sheetName val="机械其他"/>
      <sheetName val="苗木报价"/>
      <sheetName val="生产设施"/>
      <sheetName val="临时设施"/>
      <sheetName val="现场经费1"/>
      <sheetName val="请款单明细1"/>
      <sheetName val="兼容性报表"/>
      <sheetName val="月报"/>
      <sheetName val="劳务"/>
      <sheetName val="机械1小挖机包月"/>
      <sheetName val="机械2吊车"/>
      <sheetName val="机械3农用车包月"/>
      <sheetName val="其他机械4零星"/>
      <sheetName val="机械5小挖机零星"/>
      <sheetName val="机械6大挖机零星"/>
      <sheetName val="油料"/>
      <sheetName val="苗木"/>
      <sheetName val="辅材"/>
      <sheetName val="石子、碎砖"/>
      <sheetName val="Sheet1"/>
      <sheetName val="0"/>
      <sheetName val="资金状况表"/>
      <sheetName val="秦皇河一期苗木"/>
      <sheetName val="秦皇河一期辅材"/>
      <sheetName val="西客站苗木"/>
      <sheetName val="秦皇河二期辅材"/>
      <sheetName val="秦皇河二期苗木"/>
      <sheetName val="李宜涛屯苗假植"/>
      <sheetName val="绿化"/>
      <sheetName val="天地"/>
      <sheetName val="瑞林"/>
      <sheetName val="水电劳务"/>
      <sheetName val="廊架基础"/>
      <sheetName val="三星"/>
      <sheetName val="富和钢构"/>
      <sheetName val="景石材"/>
      <sheetName val="景石劳务"/>
      <sheetName val="土方内倒"/>
      <sheetName val="土方外运"/>
      <sheetName val="机械土方"/>
      <sheetName val="机械绿化"/>
      <sheetName val="机械"/>
      <sheetName val="土建"/>
      <sheetName val="现场经费2"/>
      <sheetName val="Sheet3"/>
      <sheetName val="黄五隔离带资金状况计划表"/>
      <sheetName val="11年黄五隔离带城市段项目 "/>
      <sheetName val="12年黄五隔离带城市段项目"/>
      <sheetName val="劳务台账"/>
      <sheetName val="绿化辅材明细台账"/>
      <sheetName val="园建材料明细台账"/>
      <sheetName val="水电材料明细台账"/>
      <sheetName val="零星材料明细台账"/>
      <sheetName val="零星材料补充明细账"/>
      <sheetName val="苗木进场明细台账11年"/>
      <sheetName val="苗木进场明细台账12年"/>
      <sheetName val="苗木差旅费明细"/>
      <sheetName val="机械使用明细台账"/>
      <sheetName val="生产用油明细台账"/>
      <sheetName val="临设设施明细"/>
      <sheetName val="生产设施明细台账"/>
      <sheetName val="生产用水电明细台账"/>
      <sheetName val=" 安全文明设施明细台账"/>
      <sheetName val="招标费用明细台账"/>
      <sheetName val="固定资产明细台账"/>
      <sheetName val="资金计划（新）"/>
      <sheetName val="土方工程"/>
      <sheetName val="绿化工程"/>
      <sheetName val="自有劳务工资"/>
      <sheetName val="零星辅材"/>
      <sheetName val="水电材料"/>
      <sheetName val="外聘劳务"/>
      <sheetName val="汇总"/>
      <sheetName val="秦皇河"/>
      <sheetName val="明珠"/>
      <sheetName val="B24"/>
      <sheetName val="黄二"/>
      <sheetName val="四号星"/>
      <sheetName val="黄五"/>
      <sheetName val="小广场"/>
      <sheetName val="中海公园"/>
      <sheetName val="隔离带"/>
      <sheetName val="情人岛"/>
      <sheetName val="高尔夫"/>
      <sheetName val="蒲湖"/>
      <sheetName val="增减大项的说明"/>
      <sheetName val="对比表"/>
      <sheetName val="总收入总成本分析 (调整20130530)"/>
      <sheetName val="成本责任书"/>
      <sheetName val="土方"/>
      <sheetName val="排盐"/>
      <sheetName val="绿化新"/>
      <sheetName val="园建+景石"/>
      <sheetName val="水电"/>
      <sheetName val="乔木新"/>
      <sheetName val="灌木"/>
      <sheetName val="沈阳南北轴苗木运费总账"/>
      <sheetName val="沈阳南北轴（一标）"/>
      <sheetName val="沈阳南北轴（二标）"/>
      <sheetName val="沈阳南北轴（三标）"/>
      <sheetName val="机械台班明细"/>
      <sheetName val="苗木统计明细"/>
      <sheetName val="劳务明细台账"/>
      <sheetName val="材料采购明细"/>
      <sheetName val="项目经费明细"/>
      <sheetName val="Sheet2"/>
      <sheetName val="material"/>
      <sheetName val="P-1"/>
      <sheetName val="Option"/>
      <sheetName val="Hic_150EOffice"/>
      <sheetName val="Exchanger quotation"/>
      <sheetName val="yhc  (3)"/>
      <sheetName val="Singarpone"/>
      <sheetName val="TOTAL COST (3)"/>
      <sheetName val="Construction office"/>
      <sheetName val="Construction Quotion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1_参数输入"/>
      <sheetName val="P0说明"/>
      <sheetName val="P2_CSE"/>
      <sheetName val="P3_SSE"/>
      <sheetName val="P4_SSE非标装璜"/>
      <sheetName val="P5_SSE电器"/>
      <sheetName val="P6_3rd"/>
      <sheetName val="P7_NingBo"/>
      <sheetName val="P8_参数校核"/>
      <sheetName val="4电气工程（北岸） "/>
      <sheetName val="2园建工程量对比表（合同内）"/>
      <sheetName val="request list - LANBEN0708"/>
      <sheetName val="七标资金状况"/>
      <sheetName val="资金状况 "/>
      <sheetName val="资金状况"/>
      <sheetName val="绿化劳务"/>
      <sheetName val="养护预提"/>
      <sheetName val="王留山水电劳务"/>
      <sheetName val="打井劳务（董显文）"/>
      <sheetName val="杨东斌土方劳务 "/>
      <sheetName val="打井董显文"/>
      <sheetName val="董显文打井劳务(补）"/>
      <sheetName val="苗木入库明细表"/>
      <sheetName val="绿化辅材明细表"/>
      <sheetName val="园建材料入库明细"/>
      <sheetName val="电气材料入库明细 "/>
      <sheetName val="零星材料明细表"/>
      <sheetName val="零星机械台班汇总表"/>
      <sheetName val="2011年供应商"/>
      <sheetName val="2012供应商"/>
      <sheetName val="固定资产"/>
      <sheetName val="贴现"/>
      <sheetName val="绿化 南区"/>
      <sheetName val="资金状况   "/>
      <sheetName val="辽宁中洋绿化劳务 "/>
      <sheetName val="承德万纳绿化劳务 "/>
      <sheetName val="隆化县绿化劳务"/>
      <sheetName val="北京鑫建凯业"/>
      <sheetName val="打井"/>
      <sheetName val="高志鹏"/>
      <sheetName val="土方劳务（沈阳煦祥） "/>
      <sheetName val="土方劳务(开原伟民)"/>
      <sheetName val="土方劳务（沈阳宇辰）"/>
      <sheetName val="土方劳务（沈阳第十四建筑）"/>
      <sheetName val="打井劳务(补）"/>
      <sheetName val="供应商"/>
      <sheetName val="备用金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项目状况表"/>
      <sheetName val="合同"/>
      <sheetName val="已付款"/>
      <sheetName val="景石、毛石"/>
      <sheetName val="石材"/>
      <sheetName val="木构"/>
      <sheetName val="灯具"/>
      <sheetName val="马赛克"/>
      <sheetName val="五金"/>
      <sheetName val="材料"/>
      <sheetName val="人工费"/>
      <sheetName val="老卞"/>
      <sheetName val="机械费"/>
      <sheetName val="顾"/>
      <sheetName val="现场经费"/>
      <sheetName val="付款台帐"/>
      <sheetName val="已完产值"/>
      <sheetName val="汇总"/>
      <sheetName val="机械台班明细"/>
      <sheetName val="苗木统计明细"/>
      <sheetName val="劳务明细台账"/>
      <sheetName val="材料采购明细"/>
      <sheetName val="项目经费明细"/>
      <sheetName val="Sheet1"/>
      <sheetName val="Sheet2"/>
      <sheetName val="资金计划"/>
      <sheetName val="土方采购"/>
      <sheetName val="园建劳务"/>
      <sheetName val="水电劳务"/>
      <sheetName val="绿化劳务"/>
      <sheetName val="机械"/>
      <sheetName val="Sheet7"/>
      <sheetName val="明珠广场资金状况计划表"/>
      <sheetName val="明珠广场项目"/>
      <sheetName val="绿化辅料"/>
      <sheetName val="12明珠广场项目"/>
      <sheetName val="12绿化辅料"/>
      <sheetName val="秦皇河"/>
      <sheetName val="明珠"/>
      <sheetName val="B24"/>
      <sheetName val="黄二"/>
      <sheetName val="四号星"/>
      <sheetName val="黄五"/>
      <sheetName val="小广场"/>
      <sheetName val="中海公园"/>
      <sheetName val="隔离带"/>
      <sheetName val="情人岛"/>
      <sheetName val="高尔夫"/>
      <sheetName val="蒲湖"/>
      <sheetName val="Mp-team 1"/>
      <sheetName val="P1_参数输入"/>
      <sheetName val="P0说明"/>
      <sheetName val="P2_CSE"/>
      <sheetName val="P3_SSE"/>
      <sheetName val="P4_SSE非标装璜"/>
      <sheetName val="P5_SSE电器"/>
      <sheetName val="P6_3rd"/>
      <sheetName val="P7_NingBo"/>
      <sheetName val="P8_参数校核"/>
      <sheetName val="material"/>
      <sheetName val="P-1"/>
      <sheetName val="Option"/>
      <sheetName val="Hic_150EOffice"/>
      <sheetName val="Exchanger quotation"/>
      <sheetName val="yhc  (3)"/>
      <sheetName val="Singarpone"/>
      <sheetName val="TOTAL COST (3)"/>
      <sheetName val="Construction office"/>
      <sheetName val="Construction Quotion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2园建工程（南岸）"/>
      <sheetName val="七标资金状况"/>
      <sheetName val="资金状况 "/>
      <sheetName val="资金状况"/>
      <sheetName val="养护预提明细"/>
      <sheetName val="南岸-园建劳务（贺会民）"/>
      <sheetName val="园建劳务（上海贵宏实业） "/>
      <sheetName val="园建劳务（北京中都欣昱） "/>
      <sheetName val="南岸-水电劳务（王留山）"/>
      <sheetName val="北岸-隆化水电（王留山）"/>
      <sheetName val="南岸--绿化劳务（吉红杰）"/>
      <sheetName val="北岸---绿化劳务 "/>
      <sheetName val="绿化辅材明细表"/>
      <sheetName val="园建材料入库明细"/>
      <sheetName val="水电材料入库明细 "/>
      <sheetName val="零星材料明细表"/>
      <sheetName val="苗木入库明细表"/>
      <sheetName val="南岸-土方劳务（杨东斌） "/>
      <sheetName val="北岸-土方劳务（王煦）"/>
      <sheetName val="绿化机械台班汇总表"/>
      <sheetName val="打井董显文"/>
      <sheetName val="生产设施材料"/>
      <sheetName val="生产设施"/>
      <sheetName val="固定资产"/>
      <sheetName val="打井劳务（董显文）"/>
      <sheetName val="2011年供应商"/>
      <sheetName val="2012供应商"/>
      <sheetName val="2013供应商"/>
      <sheetName val="1月份资金计划"/>
      <sheetName val="现场经费明细"/>
      <sheetName val="机械台账 (2)"/>
      <sheetName val="沈阳煦祥"/>
      <sheetName val="龙腾达养护"/>
      <sheetName val="龙腾达铁路桥南栽植"/>
      <sheetName val="呈秀园建"/>
      <sheetName val="锦园园建"/>
      <sheetName val="昌图园建"/>
      <sheetName val="辉南园建"/>
      <sheetName val="开封水电"/>
      <sheetName val="开源伟民"/>
      <sheetName val="董显文打井"/>
      <sheetName val="隆化云月"/>
      <sheetName val="金琦峰 "/>
      <sheetName val="苗木台账"/>
      <sheetName val="支撑杆草炭土"/>
      <sheetName val="砂子"/>
      <sheetName val="美林美"/>
      <sheetName val="透水砖"/>
      <sheetName val="零星材料（方玉物资）"/>
      <sheetName val="华远高科电缆材料"/>
      <sheetName val="西站顺达给排水材料"/>
      <sheetName val="国宜盛世灯具"/>
      <sheetName val="防腐木"/>
      <sheetName val="其尔特农药"/>
      <sheetName val="零星材料 (冲账) (2)"/>
      <sheetName val="沈阳绿友时代园林机械有限公司"/>
      <sheetName val="中国航油柴油"/>
      <sheetName val="乐泉洪源机电"/>
      <sheetName val="腾创灯具厂"/>
      <sheetName val="零星材料 (冲账)2013年养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0"/>
  <sheetViews>
    <sheetView tabSelected="1" view="pageBreakPreview" zoomScaleSheetLayoutView="100" workbookViewId="0" topLeftCell="A1">
      <pane ySplit="1" topLeftCell="A92" activePane="bottomLeft" state="frozen"/>
      <selection pane="bottomLeft" activeCell="A100" sqref="A100:I100"/>
    </sheetView>
  </sheetViews>
  <sheetFormatPr defaultColWidth="9.00390625" defaultRowHeight="15"/>
  <cols>
    <col min="1" max="1" width="6.8515625" style="2" customWidth="1"/>
    <col min="2" max="2" width="13.421875" style="3" customWidth="1"/>
    <col min="3" max="3" width="31.421875" style="4" customWidth="1"/>
    <col min="4" max="4" width="18.00390625" style="4" customWidth="1"/>
    <col min="5" max="5" width="5.140625" style="3" customWidth="1"/>
    <col min="6" max="6" width="9.57421875" style="5" customWidth="1"/>
    <col min="7" max="7" width="11.00390625" style="5" customWidth="1"/>
    <col min="8" max="8" width="13.00390625" style="5" bestFit="1" customWidth="1"/>
    <col min="9" max="16384" width="9.00390625" style="2" customWidth="1"/>
  </cols>
  <sheetData>
    <row r="1" spans="1:9" ht="24" customHeight="1">
      <c r="A1" s="6" t="s">
        <v>0</v>
      </c>
      <c r="B1" s="7"/>
      <c r="C1" s="7"/>
      <c r="D1" s="7"/>
      <c r="E1" s="7"/>
      <c r="F1" s="7"/>
      <c r="G1" s="7"/>
      <c r="H1" s="7"/>
      <c r="I1" s="39"/>
    </row>
    <row r="2" spans="1:253" s="1" customFormat="1" ht="39.7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9" t="s">
        <v>9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53" s="1" customFormat="1" ht="19.5" customHeight="1">
      <c r="A3" s="8"/>
      <c r="B3" s="8" t="s">
        <v>10</v>
      </c>
      <c r="C3" s="8"/>
      <c r="D3" s="9"/>
      <c r="E3" s="9"/>
      <c r="F3" s="10"/>
      <c r="G3" s="11"/>
      <c r="H3" s="11"/>
      <c r="I3" s="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9" ht="21.75" customHeight="1">
      <c r="A4" s="12" t="s">
        <v>11</v>
      </c>
      <c r="B4" s="12" t="s">
        <v>12</v>
      </c>
      <c r="C4" s="13"/>
      <c r="D4" s="13"/>
      <c r="E4" s="12"/>
      <c r="F4" s="14"/>
      <c r="G4" s="14"/>
      <c r="H4" s="15"/>
      <c r="I4" s="41"/>
    </row>
    <row r="5" spans="1:9" ht="120" customHeight="1">
      <c r="A5" s="12">
        <v>1</v>
      </c>
      <c r="B5" s="12" t="s">
        <v>13</v>
      </c>
      <c r="C5" s="13" t="s">
        <v>14</v>
      </c>
      <c r="D5" s="13" t="s">
        <v>15</v>
      </c>
      <c r="E5" s="12" t="str">
        <f>'[15]计算表'!D5</f>
        <v>m3</v>
      </c>
      <c r="F5" s="14">
        <v>19082.97475</v>
      </c>
      <c r="G5" s="14"/>
      <c r="H5" s="15"/>
      <c r="I5" s="41" t="s">
        <v>16</v>
      </c>
    </row>
    <row r="6" spans="1:9" ht="103.5" customHeight="1">
      <c r="A6" s="12">
        <v>2</v>
      </c>
      <c r="B6" s="12" t="s">
        <v>17</v>
      </c>
      <c r="C6" s="13" t="s">
        <v>18</v>
      </c>
      <c r="D6" s="13" t="s">
        <v>19</v>
      </c>
      <c r="E6" s="12" t="str">
        <f>'[15]计算表'!D6</f>
        <v>m3</v>
      </c>
      <c r="F6" s="14">
        <v>150</v>
      </c>
      <c r="G6" s="14"/>
      <c r="H6" s="15"/>
      <c r="I6" s="41"/>
    </row>
    <row r="7" spans="1:9" ht="72.75" customHeight="1">
      <c r="A7" s="12">
        <v>3</v>
      </c>
      <c r="B7" s="12" t="s">
        <v>20</v>
      </c>
      <c r="C7" s="13" t="s">
        <v>21</v>
      </c>
      <c r="D7" s="13" t="s">
        <v>22</v>
      </c>
      <c r="E7" s="12" t="str">
        <f>'[15]计算表'!D7</f>
        <v>m2</v>
      </c>
      <c r="F7" s="14">
        <v>30920.401</v>
      </c>
      <c r="G7" s="14"/>
      <c r="H7" s="15"/>
      <c r="I7" s="41" t="s">
        <v>16</v>
      </c>
    </row>
    <row r="8" spans="1:9" ht="36.75" customHeight="1">
      <c r="A8" s="12" t="s">
        <v>23</v>
      </c>
      <c r="B8" s="12" t="s">
        <v>24</v>
      </c>
      <c r="C8" s="13"/>
      <c r="D8" s="13"/>
      <c r="E8" s="12"/>
      <c r="F8" s="14"/>
      <c r="G8" s="14"/>
      <c r="H8" s="15"/>
      <c r="I8" s="41"/>
    </row>
    <row r="9" spans="1:9" ht="75.75" customHeight="1">
      <c r="A9" s="12">
        <v>1</v>
      </c>
      <c r="B9" s="12" t="s">
        <v>25</v>
      </c>
      <c r="C9" s="13" t="s">
        <v>26</v>
      </c>
      <c r="D9" s="13" t="s">
        <v>27</v>
      </c>
      <c r="E9" s="12" t="str">
        <f>'[15]计算表'!D9</f>
        <v>m3</v>
      </c>
      <c r="F9" s="14">
        <v>3762.823</v>
      </c>
      <c r="G9" s="14"/>
      <c r="H9" s="15"/>
      <c r="I9" s="42" t="s">
        <v>28</v>
      </c>
    </row>
    <row r="10" spans="1:9" ht="78.75" customHeight="1">
      <c r="A10" s="12">
        <v>2</v>
      </c>
      <c r="B10" s="12" t="s">
        <v>29</v>
      </c>
      <c r="C10" s="13" t="s">
        <v>30</v>
      </c>
      <c r="D10" s="13" t="s">
        <v>31</v>
      </c>
      <c r="E10" s="12" t="str">
        <f>'[15]计算表'!D10</f>
        <v>m3</v>
      </c>
      <c r="F10" s="14">
        <v>3650.02</v>
      </c>
      <c r="G10" s="14"/>
      <c r="H10" s="15"/>
      <c r="I10" s="42" t="s">
        <v>28</v>
      </c>
    </row>
    <row r="11" spans="1:9" ht="78.75" customHeight="1">
      <c r="A11" s="12">
        <v>3</v>
      </c>
      <c r="B11" s="12" t="s">
        <v>32</v>
      </c>
      <c r="C11" s="13" t="s">
        <v>30</v>
      </c>
      <c r="D11" s="13" t="s">
        <v>33</v>
      </c>
      <c r="E11" s="12" t="str">
        <f>'[15]计算表'!D11</f>
        <v>m3</v>
      </c>
      <c r="F11" s="14">
        <v>854.72</v>
      </c>
      <c r="G11" s="14"/>
      <c r="H11" s="15"/>
      <c r="I11" s="42" t="s">
        <v>28</v>
      </c>
    </row>
    <row r="12" spans="1:9" ht="66" customHeight="1">
      <c r="A12" s="12">
        <v>4</v>
      </c>
      <c r="B12" s="12" t="s">
        <v>34</v>
      </c>
      <c r="C12" s="13" t="s">
        <v>35</v>
      </c>
      <c r="D12" s="13" t="s">
        <v>36</v>
      </c>
      <c r="E12" s="12" t="str">
        <f>'[15]计算表'!D12</f>
        <v>m3</v>
      </c>
      <c r="F12" s="14">
        <v>131.5</v>
      </c>
      <c r="G12" s="14"/>
      <c r="H12" s="15"/>
      <c r="I12" s="42" t="s">
        <v>28</v>
      </c>
    </row>
    <row r="13" spans="1:9" ht="76.5" customHeight="1">
      <c r="A13" s="12">
        <v>5</v>
      </c>
      <c r="B13" s="12" t="s">
        <v>37</v>
      </c>
      <c r="C13" s="13" t="s">
        <v>38</v>
      </c>
      <c r="D13" s="13" t="s">
        <v>39</v>
      </c>
      <c r="E13" s="12" t="str">
        <f>'[15]计算表'!D13</f>
        <v>m3</v>
      </c>
      <c r="F13" s="14">
        <v>920.61</v>
      </c>
      <c r="G13" s="16"/>
      <c r="H13" s="15"/>
      <c r="I13" s="41" t="s">
        <v>40</v>
      </c>
    </row>
    <row r="14" spans="1:9" ht="75" customHeight="1">
      <c r="A14" s="12">
        <v>6</v>
      </c>
      <c r="B14" s="12" t="s">
        <v>41</v>
      </c>
      <c r="C14" s="13" t="s">
        <v>42</v>
      </c>
      <c r="D14" s="13" t="s">
        <v>43</v>
      </c>
      <c r="E14" s="12" t="str">
        <f>'[15]计算表'!D14</f>
        <v>m3</v>
      </c>
      <c r="F14" s="14">
        <v>2025.07</v>
      </c>
      <c r="G14" s="14"/>
      <c r="H14" s="15"/>
      <c r="I14" s="41" t="s">
        <v>40</v>
      </c>
    </row>
    <row r="15" spans="1:9" ht="76.5" customHeight="1">
      <c r="A15" s="12">
        <v>7</v>
      </c>
      <c r="B15" s="12" t="s">
        <v>44</v>
      </c>
      <c r="C15" s="13" t="s">
        <v>45</v>
      </c>
      <c r="D15" s="13" t="s">
        <v>46</v>
      </c>
      <c r="E15" s="12" t="str">
        <f>'[15]计算表'!D15</f>
        <v>m2</v>
      </c>
      <c r="F15" s="14">
        <v>919.85</v>
      </c>
      <c r="G15" s="14"/>
      <c r="H15" s="15"/>
      <c r="I15" s="41" t="s">
        <v>40</v>
      </c>
    </row>
    <row r="16" spans="1:9" ht="21.75" customHeight="1">
      <c r="A16" s="12" t="s">
        <v>47</v>
      </c>
      <c r="B16" s="12" t="s">
        <v>48</v>
      </c>
      <c r="C16" s="13"/>
      <c r="D16" s="13"/>
      <c r="E16" s="12"/>
      <c r="F16" s="14"/>
      <c r="G16" s="14"/>
      <c r="H16" s="15"/>
      <c r="I16" s="41"/>
    </row>
    <row r="17" spans="1:9" ht="90" customHeight="1">
      <c r="A17" s="12">
        <v>1</v>
      </c>
      <c r="B17" s="12" t="s">
        <v>49</v>
      </c>
      <c r="C17" s="13" t="s">
        <v>50</v>
      </c>
      <c r="D17" s="13" t="s">
        <v>51</v>
      </c>
      <c r="E17" s="12" t="str">
        <f>'[15]计算表'!D17</f>
        <v>m3</v>
      </c>
      <c r="F17" s="14">
        <v>346</v>
      </c>
      <c r="G17" s="16"/>
      <c r="H17" s="15"/>
      <c r="I17" s="41" t="s">
        <v>40</v>
      </c>
    </row>
    <row r="18" spans="1:9" ht="66.75" customHeight="1">
      <c r="A18" s="12">
        <v>2</v>
      </c>
      <c r="B18" s="12" t="s">
        <v>52</v>
      </c>
      <c r="C18" s="13" t="s">
        <v>53</v>
      </c>
      <c r="D18" s="13" t="s">
        <v>54</v>
      </c>
      <c r="E18" s="12" t="str">
        <f>'[15]计算表'!D18</f>
        <v>m2</v>
      </c>
      <c r="F18" s="14">
        <v>240</v>
      </c>
      <c r="G18" s="14"/>
      <c r="H18" s="15"/>
      <c r="I18" s="41" t="s">
        <v>40</v>
      </c>
    </row>
    <row r="19" spans="1:9" ht="79.5" customHeight="1">
      <c r="A19" s="12">
        <v>3</v>
      </c>
      <c r="B19" s="12" t="s">
        <v>55</v>
      </c>
      <c r="C19" s="13" t="s">
        <v>56</v>
      </c>
      <c r="D19" s="13" t="s">
        <v>57</v>
      </c>
      <c r="E19" s="12" t="str">
        <f>'[15]计算表'!D19</f>
        <v>t</v>
      </c>
      <c r="F19" s="14">
        <v>45.48</v>
      </c>
      <c r="G19" s="14"/>
      <c r="H19" s="15"/>
      <c r="I19" s="41" t="s">
        <v>40</v>
      </c>
    </row>
    <row r="20" spans="1:9" ht="64.5" customHeight="1">
      <c r="A20" s="12">
        <v>4</v>
      </c>
      <c r="B20" s="12" t="s">
        <v>58</v>
      </c>
      <c r="C20" s="13" t="s">
        <v>59</v>
      </c>
      <c r="D20" s="13" t="s">
        <v>60</v>
      </c>
      <c r="E20" s="12" t="str">
        <f>'[15]计算表'!D20</f>
        <v>m3</v>
      </c>
      <c r="F20" s="14">
        <v>210</v>
      </c>
      <c r="G20" s="14"/>
      <c r="H20" s="15"/>
      <c r="I20" s="41" t="s">
        <v>40</v>
      </c>
    </row>
    <row r="21" spans="1:9" ht="114.75" customHeight="1">
      <c r="A21" s="12">
        <v>5</v>
      </c>
      <c r="B21" s="12" t="s">
        <v>61</v>
      </c>
      <c r="C21" s="13" t="s">
        <v>62</v>
      </c>
      <c r="D21" s="13" t="s">
        <v>63</v>
      </c>
      <c r="E21" s="12" t="str">
        <f>'[15]计算表'!D21</f>
        <v>m3</v>
      </c>
      <c r="F21" s="14">
        <v>58</v>
      </c>
      <c r="G21" s="14"/>
      <c r="H21" s="15"/>
      <c r="I21" s="41" t="s">
        <v>40</v>
      </c>
    </row>
    <row r="22" spans="1:9" ht="75.75" customHeight="1">
      <c r="A22" s="12">
        <v>6</v>
      </c>
      <c r="B22" s="12" t="s">
        <v>64</v>
      </c>
      <c r="C22" s="13" t="s">
        <v>45</v>
      </c>
      <c r="D22" s="13" t="s">
        <v>46</v>
      </c>
      <c r="E22" s="12" t="str">
        <f>'[15]计算表'!D22</f>
        <v>m2</v>
      </c>
      <c r="F22" s="14">
        <v>240</v>
      </c>
      <c r="G22" s="14"/>
      <c r="H22" s="15"/>
      <c r="I22" s="41" t="s">
        <v>40</v>
      </c>
    </row>
    <row r="23" spans="1:9" ht="21.75" customHeight="1">
      <c r="A23" s="12" t="s">
        <v>65</v>
      </c>
      <c r="B23" s="12" t="s">
        <v>66</v>
      </c>
      <c r="C23" s="13"/>
      <c r="D23" s="13"/>
      <c r="E23" s="12"/>
      <c r="F23" s="14"/>
      <c r="G23" s="14"/>
      <c r="H23" s="15"/>
      <c r="I23" s="41"/>
    </row>
    <row r="24" spans="1:9" ht="87" customHeight="1">
      <c r="A24" s="12">
        <v>1</v>
      </c>
      <c r="B24" s="12" t="s">
        <v>67</v>
      </c>
      <c r="C24" s="13" t="s">
        <v>68</v>
      </c>
      <c r="D24" s="13" t="s">
        <v>69</v>
      </c>
      <c r="E24" s="12" t="str">
        <f>'[15]计算表'!D24</f>
        <v>m2</v>
      </c>
      <c r="F24" s="14">
        <v>263</v>
      </c>
      <c r="G24" s="14"/>
      <c r="H24" s="15"/>
      <c r="I24" s="41" t="s">
        <v>40</v>
      </c>
    </row>
    <row r="25" spans="1:9" ht="84.75" customHeight="1">
      <c r="A25" s="12">
        <v>2</v>
      </c>
      <c r="B25" s="12" t="s">
        <v>70</v>
      </c>
      <c r="C25" s="13" t="s">
        <v>71</v>
      </c>
      <c r="D25" s="13" t="s">
        <v>69</v>
      </c>
      <c r="E25" s="12" t="str">
        <f>'[15]计算表'!D25</f>
        <v>m2</v>
      </c>
      <c r="F25" s="14">
        <v>65</v>
      </c>
      <c r="G25" s="16"/>
      <c r="H25" s="15"/>
      <c r="I25" s="41" t="s">
        <v>40</v>
      </c>
    </row>
    <row r="26" spans="1:9" ht="21.75" customHeight="1">
      <c r="A26" s="12" t="s">
        <v>72</v>
      </c>
      <c r="B26" s="12" t="s">
        <v>73</v>
      </c>
      <c r="C26" s="13"/>
      <c r="D26" s="13"/>
      <c r="E26" s="12"/>
      <c r="F26" s="14"/>
      <c r="G26" s="14"/>
      <c r="H26" s="15"/>
      <c r="I26" s="41"/>
    </row>
    <row r="27" spans="1:9" ht="87" customHeight="1">
      <c r="A27" s="12">
        <v>1</v>
      </c>
      <c r="B27" s="12" t="s">
        <v>74</v>
      </c>
      <c r="C27" s="13" t="s">
        <v>75</v>
      </c>
      <c r="D27" s="13" t="s">
        <v>76</v>
      </c>
      <c r="E27" s="12" t="str">
        <f>'[15]计算表'!D27</f>
        <v>m2</v>
      </c>
      <c r="F27" s="14">
        <v>848</v>
      </c>
      <c r="G27" s="14"/>
      <c r="H27" s="15"/>
      <c r="I27" s="41" t="s">
        <v>40</v>
      </c>
    </row>
    <row r="28" spans="1:9" ht="96.75" customHeight="1">
      <c r="A28" s="12">
        <v>2</v>
      </c>
      <c r="B28" s="12" t="s">
        <v>77</v>
      </c>
      <c r="C28" s="13" t="s">
        <v>78</v>
      </c>
      <c r="D28" s="13" t="s">
        <v>69</v>
      </c>
      <c r="E28" s="12" t="str">
        <f>'[15]计算表'!D28</f>
        <v>m2</v>
      </c>
      <c r="F28" s="14">
        <v>1998.59</v>
      </c>
      <c r="G28" s="17"/>
      <c r="H28" s="15"/>
      <c r="I28" s="41" t="s">
        <v>40</v>
      </c>
    </row>
    <row r="29" spans="1:9" ht="97.5" customHeight="1">
      <c r="A29" s="12">
        <v>3</v>
      </c>
      <c r="B29" s="12" t="s">
        <v>79</v>
      </c>
      <c r="C29" s="13" t="s">
        <v>80</v>
      </c>
      <c r="D29" s="13" t="s">
        <v>69</v>
      </c>
      <c r="E29" s="12" t="str">
        <f>'[15]计算表'!D29</f>
        <v>m2</v>
      </c>
      <c r="F29" s="14">
        <v>123.88</v>
      </c>
      <c r="G29" s="16"/>
      <c r="H29" s="15"/>
      <c r="I29" s="41" t="s">
        <v>40</v>
      </c>
    </row>
    <row r="30" spans="1:9" ht="87.75" customHeight="1">
      <c r="A30" s="12">
        <v>4</v>
      </c>
      <c r="B30" s="12" t="s">
        <v>81</v>
      </c>
      <c r="C30" s="13" t="s">
        <v>82</v>
      </c>
      <c r="D30" s="13" t="s">
        <v>69</v>
      </c>
      <c r="E30" s="12" t="str">
        <f>'[15]计算表'!D30</f>
        <v>m2</v>
      </c>
      <c r="F30" s="14">
        <v>302.04</v>
      </c>
      <c r="G30" s="16"/>
      <c r="H30" s="15"/>
      <c r="I30" s="41" t="s">
        <v>40</v>
      </c>
    </row>
    <row r="31" spans="1:9" ht="105" customHeight="1">
      <c r="A31" s="12">
        <v>5</v>
      </c>
      <c r="B31" s="12" t="s">
        <v>83</v>
      </c>
      <c r="C31" s="13" t="s">
        <v>84</v>
      </c>
      <c r="D31" s="13" t="s">
        <v>85</v>
      </c>
      <c r="E31" s="12" t="str">
        <f>'[15]计算表'!D31</f>
        <v>m2</v>
      </c>
      <c r="F31" s="14">
        <v>2240.96</v>
      </c>
      <c r="G31" s="14"/>
      <c r="H31" s="15"/>
      <c r="I31" s="41" t="s">
        <v>40</v>
      </c>
    </row>
    <row r="32" spans="1:9" ht="123" customHeight="1">
      <c r="A32" s="12">
        <v>6</v>
      </c>
      <c r="B32" s="12" t="s">
        <v>86</v>
      </c>
      <c r="C32" s="13" t="s">
        <v>87</v>
      </c>
      <c r="D32" s="13" t="s">
        <v>88</v>
      </c>
      <c r="E32" s="12" t="str">
        <f>'[15]计算表'!D32</f>
        <v>m</v>
      </c>
      <c r="F32" s="14">
        <v>3527.8</v>
      </c>
      <c r="G32" s="17"/>
      <c r="H32" s="15"/>
      <c r="I32" s="41" t="s">
        <v>40</v>
      </c>
    </row>
    <row r="33" spans="1:9" ht="123" customHeight="1">
      <c r="A33" s="12">
        <v>7</v>
      </c>
      <c r="B33" s="12" t="s">
        <v>89</v>
      </c>
      <c r="C33" s="13" t="s">
        <v>90</v>
      </c>
      <c r="D33" s="13" t="s">
        <v>91</v>
      </c>
      <c r="E33" s="12" t="str">
        <f>'[15]计算表'!D33</f>
        <v>m</v>
      </c>
      <c r="F33" s="14">
        <v>1307.39</v>
      </c>
      <c r="G33" s="17"/>
      <c r="H33" s="15"/>
      <c r="I33" s="41" t="s">
        <v>40</v>
      </c>
    </row>
    <row r="34" spans="1:9" ht="19.5" customHeight="1">
      <c r="A34" s="12"/>
      <c r="B34" s="12" t="s">
        <v>92</v>
      </c>
      <c r="C34" s="13"/>
      <c r="D34" s="13"/>
      <c r="E34" s="12"/>
      <c r="F34" s="14"/>
      <c r="G34" s="14"/>
      <c r="H34" s="18"/>
      <c r="I34" s="41"/>
    </row>
    <row r="35" spans="1:9" ht="19.5" customHeight="1">
      <c r="A35" s="12"/>
      <c r="B35" s="19" t="s">
        <v>93</v>
      </c>
      <c r="C35" s="13"/>
      <c r="D35" s="13"/>
      <c r="E35" s="12"/>
      <c r="F35" s="14"/>
      <c r="G35" s="14"/>
      <c r="H35" s="18"/>
      <c r="I35" s="41"/>
    </row>
    <row r="36" spans="1:9" ht="19.5" customHeight="1">
      <c r="A36" s="20" t="s">
        <v>11</v>
      </c>
      <c r="B36" s="20" t="s">
        <v>94</v>
      </c>
      <c r="C36" s="21"/>
      <c r="D36" s="22"/>
      <c r="E36" s="22"/>
      <c r="F36" s="23"/>
      <c r="G36" s="24"/>
      <c r="H36" s="25"/>
      <c r="I36" s="43"/>
    </row>
    <row r="37" spans="1:9" ht="78" customHeight="1">
      <c r="A37" s="26">
        <v>1</v>
      </c>
      <c r="B37" s="27" t="s">
        <v>95</v>
      </c>
      <c r="C37" s="28" t="s">
        <v>96</v>
      </c>
      <c r="D37" s="29" t="s">
        <v>97</v>
      </c>
      <c r="E37" s="26" t="s">
        <v>98</v>
      </c>
      <c r="F37" s="30">
        <v>100</v>
      </c>
      <c r="G37" s="31"/>
      <c r="H37" s="32"/>
      <c r="I37" s="44" t="s">
        <v>40</v>
      </c>
    </row>
    <row r="38" spans="1:9" ht="84.75" customHeight="1">
      <c r="A38" s="26">
        <v>2</v>
      </c>
      <c r="B38" s="27" t="s">
        <v>95</v>
      </c>
      <c r="C38" s="28" t="s">
        <v>99</v>
      </c>
      <c r="D38" s="29" t="s">
        <v>97</v>
      </c>
      <c r="E38" s="26" t="s">
        <v>98</v>
      </c>
      <c r="F38" s="30">
        <v>100</v>
      </c>
      <c r="G38" s="31"/>
      <c r="H38" s="32"/>
      <c r="I38" s="44" t="s">
        <v>40</v>
      </c>
    </row>
    <row r="39" spans="1:9" ht="87.75" customHeight="1">
      <c r="A39" s="26">
        <v>3</v>
      </c>
      <c r="B39" s="27" t="s">
        <v>95</v>
      </c>
      <c r="C39" s="28" t="s">
        <v>100</v>
      </c>
      <c r="D39" s="29" t="s">
        <v>97</v>
      </c>
      <c r="E39" s="26" t="s">
        <v>98</v>
      </c>
      <c r="F39" s="30">
        <v>3112</v>
      </c>
      <c r="G39" s="31"/>
      <c r="H39" s="32"/>
      <c r="I39" s="44" t="s">
        <v>40</v>
      </c>
    </row>
    <row r="40" spans="1:9" ht="81.75" customHeight="1">
      <c r="A40" s="26">
        <v>4</v>
      </c>
      <c r="B40" s="27" t="s">
        <v>95</v>
      </c>
      <c r="C40" s="28" t="s">
        <v>101</v>
      </c>
      <c r="D40" s="29" t="s">
        <v>97</v>
      </c>
      <c r="E40" s="26" t="s">
        <v>98</v>
      </c>
      <c r="F40" s="30">
        <v>665</v>
      </c>
      <c r="G40" s="31"/>
      <c r="H40" s="32"/>
      <c r="I40" s="44" t="s">
        <v>40</v>
      </c>
    </row>
    <row r="41" spans="1:9" ht="84" customHeight="1">
      <c r="A41" s="26">
        <v>5</v>
      </c>
      <c r="B41" s="27" t="s">
        <v>95</v>
      </c>
      <c r="C41" s="28" t="s">
        <v>102</v>
      </c>
      <c r="D41" s="29" t="s">
        <v>97</v>
      </c>
      <c r="E41" s="26" t="s">
        <v>98</v>
      </c>
      <c r="F41" s="30">
        <v>150</v>
      </c>
      <c r="G41" s="31"/>
      <c r="H41" s="32"/>
      <c r="I41" s="44" t="s">
        <v>40</v>
      </c>
    </row>
    <row r="42" spans="1:9" ht="90.75" customHeight="1">
      <c r="A42" s="26">
        <v>6</v>
      </c>
      <c r="B42" s="27" t="s">
        <v>95</v>
      </c>
      <c r="C42" s="28" t="s">
        <v>103</v>
      </c>
      <c r="D42" s="29" t="s">
        <v>97</v>
      </c>
      <c r="E42" s="26" t="s">
        <v>98</v>
      </c>
      <c r="F42" s="30">
        <v>3558</v>
      </c>
      <c r="G42" s="31"/>
      <c r="H42" s="32"/>
      <c r="I42" s="44" t="s">
        <v>40</v>
      </c>
    </row>
    <row r="43" spans="1:9" ht="85.5" customHeight="1">
      <c r="A43" s="26">
        <v>7</v>
      </c>
      <c r="B43" s="27" t="s">
        <v>95</v>
      </c>
      <c r="C43" s="28" t="s">
        <v>104</v>
      </c>
      <c r="D43" s="29" t="s">
        <v>97</v>
      </c>
      <c r="E43" s="26" t="s">
        <v>98</v>
      </c>
      <c r="F43" s="30">
        <v>600</v>
      </c>
      <c r="G43" s="31"/>
      <c r="H43" s="32"/>
      <c r="I43" s="44" t="s">
        <v>40</v>
      </c>
    </row>
    <row r="44" spans="1:9" ht="84" customHeight="1">
      <c r="A44" s="26">
        <v>8</v>
      </c>
      <c r="B44" s="27" t="s">
        <v>105</v>
      </c>
      <c r="C44" s="28" t="s">
        <v>106</v>
      </c>
      <c r="D44" s="29" t="s">
        <v>107</v>
      </c>
      <c r="E44" s="26" t="s">
        <v>98</v>
      </c>
      <c r="F44" s="30">
        <v>266</v>
      </c>
      <c r="G44" s="31"/>
      <c r="H44" s="32"/>
      <c r="I44" s="44" t="s">
        <v>40</v>
      </c>
    </row>
    <row r="45" spans="1:9" ht="111.75" customHeight="1">
      <c r="A45" s="26">
        <v>9</v>
      </c>
      <c r="B45" s="27" t="s">
        <v>108</v>
      </c>
      <c r="C45" s="28" t="s">
        <v>109</v>
      </c>
      <c r="D45" s="29" t="s">
        <v>110</v>
      </c>
      <c r="E45" s="26" t="s">
        <v>98</v>
      </c>
      <c r="F45" s="30">
        <v>455</v>
      </c>
      <c r="G45" s="31"/>
      <c r="H45" s="32"/>
      <c r="I45" s="44" t="s">
        <v>40</v>
      </c>
    </row>
    <row r="46" spans="1:9" ht="123" customHeight="1">
      <c r="A46" s="26">
        <v>10</v>
      </c>
      <c r="B46" s="27" t="s">
        <v>111</v>
      </c>
      <c r="C46" s="28" t="s">
        <v>112</v>
      </c>
      <c r="D46" s="29" t="s">
        <v>113</v>
      </c>
      <c r="E46" s="26" t="s">
        <v>114</v>
      </c>
      <c r="F46" s="30">
        <v>1</v>
      </c>
      <c r="G46" s="31"/>
      <c r="H46" s="32"/>
      <c r="I46" s="44" t="s">
        <v>40</v>
      </c>
    </row>
    <row r="47" spans="1:9" ht="123" customHeight="1">
      <c r="A47" s="26">
        <v>11</v>
      </c>
      <c r="B47" s="27" t="s">
        <v>115</v>
      </c>
      <c r="C47" s="28" t="s">
        <v>116</v>
      </c>
      <c r="D47" s="29" t="s">
        <v>113</v>
      </c>
      <c r="E47" s="26" t="s">
        <v>114</v>
      </c>
      <c r="F47" s="30">
        <v>1</v>
      </c>
      <c r="G47" s="31"/>
      <c r="H47" s="32"/>
      <c r="I47" s="44" t="s">
        <v>40</v>
      </c>
    </row>
    <row r="48" spans="1:9" ht="72.75" customHeight="1">
      <c r="A48" s="26">
        <v>12</v>
      </c>
      <c r="B48" s="27" t="s">
        <v>117</v>
      </c>
      <c r="C48" s="28" t="s">
        <v>118</v>
      </c>
      <c r="D48" s="29" t="s">
        <v>119</v>
      </c>
      <c r="E48" s="26" t="s">
        <v>120</v>
      </c>
      <c r="F48" s="30">
        <v>4</v>
      </c>
      <c r="G48" s="31"/>
      <c r="H48" s="32"/>
      <c r="I48" s="44" t="s">
        <v>40</v>
      </c>
    </row>
    <row r="49" spans="1:9" ht="70.5" customHeight="1">
      <c r="A49" s="26">
        <v>13</v>
      </c>
      <c r="B49" s="27" t="s">
        <v>121</v>
      </c>
      <c r="C49" s="28" t="s">
        <v>122</v>
      </c>
      <c r="D49" s="29" t="s">
        <v>119</v>
      </c>
      <c r="E49" s="26" t="s">
        <v>120</v>
      </c>
      <c r="F49" s="30">
        <v>4</v>
      </c>
      <c r="G49" s="31"/>
      <c r="H49" s="32"/>
      <c r="I49" s="44" t="s">
        <v>40</v>
      </c>
    </row>
    <row r="50" spans="1:9" ht="72" customHeight="1">
      <c r="A50" s="26">
        <v>14</v>
      </c>
      <c r="B50" s="27" t="s">
        <v>121</v>
      </c>
      <c r="C50" s="28" t="s">
        <v>123</v>
      </c>
      <c r="D50" s="29" t="s">
        <v>119</v>
      </c>
      <c r="E50" s="26" t="s">
        <v>120</v>
      </c>
      <c r="F50" s="30">
        <v>0</v>
      </c>
      <c r="G50" s="31"/>
      <c r="H50" s="32"/>
      <c r="I50" s="44" t="s">
        <v>40</v>
      </c>
    </row>
    <row r="51" spans="1:9" ht="69.75" customHeight="1">
      <c r="A51" s="26">
        <v>15</v>
      </c>
      <c r="B51" s="27" t="s">
        <v>121</v>
      </c>
      <c r="C51" s="28" t="s">
        <v>124</v>
      </c>
      <c r="D51" s="29" t="s">
        <v>119</v>
      </c>
      <c r="E51" s="26" t="s">
        <v>120</v>
      </c>
      <c r="F51" s="30">
        <v>4</v>
      </c>
      <c r="G51" s="31"/>
      <c r="H51" s="32"/>
      <c r="I51" s="44" t="s">
        <v>40</v>
      </c>
    </row>
    <row r="52" spans="1:9" ht="75.75" customHeight="1">
      <c r="A52" s="26">
        <v>16</v>
      </c>
      <c r="B52" s="27" t="s">
        <v>121</v>
      </c>
      <c r="C52" s="28" t="s">
        <v>125</v>
      </c>
      <c r="D52" s="29" t="s">
        <v>119</v>
      </c>
      <c r="E52" s="26" t="s">
        <v>120</v>
      </c>
      <c r="F52" s="30">
        <v>1</v>
      </c>
      <c r="G52" s="31"/>
      <c r="H52" s="32"/>
      <c r="I52" s="44" t="s">
        <v>40</v>
      </c>
    </row>
    <row r="53" spans="1:9" ht="78.75" customHeight="1">
      <c r="A53" s="26">
        <v>17</v>
      </c>
      <c r="B53" s="27" t="s">
        <v>126</v>
      </c>
      <c r="C53" s="28" t="s">
        <v>127</v>
      </c>
      <c r="D53" s="29" t="s">
        <v>119</v>
      </c>
      <c r="E53" s="26" t="s">
        <v>120</v>
      </c>
      <c r="F53" s="30">
        <v>1</v>
      </c>
      <c r="G53" s="31"/>
      <c r="H53" s="32"/>
      <c r="I53" s="44" t="s">
        <v>40</v>
      </c>
    </row>
    <row r="54" spans="1:9" ht="75.75" customHeight="1">
      <c r="A54" s="26">
        <v>18</v>
      </c>
      <c r="B54" s="27" t="s">
        <v>128</v>
      </c>
      <c r="C54" s="28" t="s">
        <v>127</v>
      </c>
      <c r="D54" s="29" t="s">
        <v>119</v>
      </c>
      <c r="E54" s="26" t="s">
        <v>120</v>
      </c>
      <c r="F54" s="30">
        <v>1</v>
      </c>
      <c r="G54" s="31"/>
      <c r="H54" s="32"/>
      <c r="I54" s="44" t="s">
        <v>40</v>
      </c>
    </row>
    <row r="55" spans="1:9" ht="72.75" customHeight="1">
      <c r="A55" s="26">
        <v>19</v>
      </c>
      <c r="B55" s="27" t="s">
        <v>129</v>
      </c>
      <c r="C55" s="28" t="s">
        <v>127</v>
      </c>
      <c r="D55" s="29" t="s">
        <v>119</v>
      </c>
      <c r="E55" s="26" t="s">
        <v>120</v>
      </c>
      <c r="F55" s="30">
        <v>2</v>
      </c>
      <c r="G55" s="31"/>
      <c r="H55" s="32"/>
      <c r="I55" s="44" t="s">
        <v>40</v>
      </c>
    </row>
    <row r="56" spans="1:9" ht="78.75" customHeight="1">
      <c r="A56" s="26">
        <v>20</v>
      </c>
      <c r="B56" s="27" t="s">
        <v>130</v>
      </c>
      <c r="C56" s="28" t="s">
        <v>131</v>
      </c>
      <c r="D56" s="29" t="s">
        <v>119</v>
      </c>
      <c r="E56" s="26" t="s">
        <v>120</v>
      </c>
      <c r="F56" s="30">
        <v>2</v>
      </c>
      <c r="G56" s="31"/>
      <c r="H56" s="32"/>
      <c r="I56" s="44" t="s">
        <v>40</v>
      </c>
    </row>
    <row r="57" spans="1:9" ht="66.75" customHeight="1">
      <c r="A57" s="26">
        <v>21</v>
      </c>
      <c r="B57" s="27" t="s">
        <v>132</v>
      </c>
      <c r="C57" s="28" t="s">
        <v>133</v>
      </c>
      <c r="D57" s="29" t="s">
        <v>134</v>
      </c>
      <c r="E57" s="26" t="s">
        <v>120</v>
      </c>
      <c r="F57" s="30">
        <f>97+52</f>
        <v>149</v>
      </c>
      <c r="G57" s="31"/>
      <c r="H57" s="32"/>
      <c r="I57" s="44" t="s">
        <v>40</v>
      </c>
    </row>
    <row r="58" spans="1:9" ht="108.75" customHeight="1">
      <c r="A58" s="26">
        <v>22</v>
      </c>
      <c r="B58" s="27" t="s">
        <v>135</v>
      </c>
      <c r="C58" s="28" t="s">
        <v>136</v>
      </c>
      <c r="D58" s="29" t="s">
        <v>137</v>
      </c>
      <c r="E58" s="26" t="s">
        <v>138</v>
      </c>
      <c r="F58" s="30">
        <v>8</v>
      </c>
      <c r="G58" s="31"/>
      <c r="H58" s="32"/>
      <c r="I58" s="44" t="s">
        <v>40</v>
      </c>
    </row>
    <row r="59" spans="1:9" ht="108" customHeight="1">
      <c r="A59" s="26">
        <v>23</v>
      </c>
      <c r="B59" s="27" t="s">
        <v>139</v>
      </c>
      <c r="C59" s="28" t="s">
        <v>140</v>
      </c>
      <c r="D59" s="29" t="s">
        <v>137</v>
      </c>
      <c r="E59" s="26" t="s">
        <v>138</v>
      </c>
      <c r="F59" s="30">
        <v>2</v>
      </c>
      <c r="G59" s="31"/>
      <c r="H59" s="32"/>
      <c r="I59" s="44" t="s">
        <v>40</v>
      </c>
    </row>
    <row r="60" spans="1:9" ht="124.5" customHeight="1">
      <c r="A60" s="26">
        <v>24</v>
      </c>
      <c r="B60" s="27" t="s">
        <v>141</v>
      </c>
      <c r="C60" s="33" t="s">
        <v>142</v>
      </c>
      <c r="D60" s="29" t="s">
        <v>143</v>
      </c>
      <c r="E60" s="26" t="s">
        <v>144</v>
      </c>
      <c r="F60" s="30">
        <f>7790*0.42</f>
        <v>3271.7999999999997</v>
      </c>
      <c r="G60" s="31"/>
      <c r="H60" s="32"/>
      <c r="I60" s="44" t="s">
        <v>16</v>
      </c>
    </row>
    <row r="61" spans="1:9" ht="19.5" customHeight="1">
      <c r="A61" s="34" t="s">
        <v>23</v>
      </c>
      <c r="B61" s="35" t="s">
        <v>145</v>
      </c>
      <c r="C61" s="36"/>
      <c r="D61" s="37"/>
      <c r="E61" s="37"/>
      <c r="F61" s="38"/>
      <c r="G61" s="38"/>
      <c r="H61" s="32"/>
      <c r="I61" s="44"/>
    </row>
    <row r="62" spans="1:9" ht="81" customHeight="1">
      <c r="A62" s="26">
        <v>1</v>
      </c>
      <c r="B62" s="26" t="s">
        <v>146</v>
      </c>
      <c r="C62" s="28" t="s">
        <v>147</v>
      </c>
      <c r="D62" s="29" t="s">
        <v>148</v>
      </c>
      <c r="E62" s="26" t="s">
        <v>98</v>
      </c>
      <c r="F62" s="38">
        <v>420</v>
      </c>
      <c r="G62" s="38"/>
      <c r="H62" s="32"/>
      <c r="I62" s="45" t="s">
        <v>40</v>
      </c>
    </row>
    <row r="63" spans="1:9" ht="81.75" customHeight="1">
      <c r="A63" s="26">
        <v>2</v>
      </c>
      <c r="B63" s="26" t="s">
        <v>146</v>
      </c>
      <c r="C63" s="28" t="s">
        <v>149</v>
      </c>
      <c r="D63" s="29" t="s">
        <v>150</v>
      </c>
      <c r="E63" s="26" t="s">
        <v>98</v>
      </c>
      <c r="F63" s="38">
        <f>204+39</f>
        <v>243</v>
      </c>
      <c r="G63" s="38"/>
      <c r="H63" s="32"/>
      <c r="I63" s="45" t="s">
        <v>40</v>
      </c>
    </row>
    <row r="64" spans="1:9" ht="85.5" customHeight="1">
      <c r="A64" s="26">
        <v>3</v>
      </c>
      <c r="B64" s="26" t="s">
        <v>146</v>
      </c>
      <c r="C64" s="28" t="s">
        <v>151</v>
      </c>
      <c r="D64" s="29" t="s">
        <v>152</v>
      </c>
      <c r="E64" s="26" t="s">
        <v>98</v>
      </c>
      <c r="F64" s="38">
        <v>2219</v>
      </c>
      <c r="G64" s="38"/>
      <c r="H64" s="32"/>
      <c r="I64" s="45" t="s">
        <v>40</v>
      </c>
    </row>
    <row r="65" spans="1:9" ht="66" customHeight="1">
      <c r="A65" s="26">
        <v>4</v>
      </c>
      <c r="B65" s="26" t="s">
        <v>153</v>
      </c>
      <c r="C65" s="28" t="s">
        <v>154</v>
      </c>
      <c r="D65" s="42" t="s">
        <v>155</v>
      </c>
      <c r="E65" s="26" t="s">
        <v>138</v>
      </c>
      <c r="F65" s="38">
        <v>21</v>
      </c>
      <c r="G65" s="38"/>
      <c r="H65" s="32"/>
      <c r="I65" s="45" t="s">
        <v>40</v>
      </c>
    </row>
    <row r="66" spans="1:9" ht="63.75" customHeight="1">
      <c r="A66" s="26">
        <v>5</v>
      </c>
      <c r="B66" s="26" t="s">
        <v>156</v>
      </c>
      <c r="C66" s="28" t="s">
        <v>157</v>
      </c>
      <c r="D66" s="42" t="s">
        <v>155</v>
      </c>
      <c r="E66" s="26" t="s">
        <v>138</v>
      </c>
      <c r="F66" s="38">
        <v>17</v>
      </c>
      <c r="G66" s="38"/>
      <c r="H66" s="32"/>
      <c r="I66" s="45" t="s">
        <v>40</v>
      </c>
    </row>
    <row r="67" spans="1:9" ht="123" customHeight="1">
      <c r="A67" s="26">
        <v>6</v>
      </c>
      <c r="B67" s="46" t="s">
        <v>141</v>
      </c>
      <c r="C67" s="33" t="s">
        <v>158</v>
      </c>
      <c r="D67" s="29" t="s">
        <v>143</v>
      </c>
      <c r="E67" s="26" t="s">
        <v>144</v>
      </c>
      <c r="F67" s="38">
        <f>2882*0.45</f>
        <v>1296.9</v>
      </c>
      <c r="G67" s="31"/>
      <c r="H67" s="32"/>
      <c r="I67" s="44" t="s">
        <v>16</v>
      </c>
    </row>
    <row r="68" spans="1:9" ht="93" customHeight="1">
      <c r="A68" s="26">
        <v>7</v>
      </c>
      <c r="B68" s="26" t="s">
        <v>159</v>
      </c>
      <c r="C68" s="47" t="s">
        <v>160</v>
      </c>
      <c r="D68" s="42" t="s">
        <v>161</v>
      </c>
      <c r="E68" s="46" t="s">
        <v>144</v>
      </c>
      <c r="F68" s="48">
        <f>804*0.7*0.2</f>
        <v>112.56</v>
      </c>
      <c r="G68" s="49"/>
      <c r="H68" s="32"/>
      <c r="I68" s="44" t="s">
        <v>28</v>
      </c>
    </row>
    <row r="69" spans="1:9" ht="19.5" customHeight="1">
      <c r="A69" s="50" t="s">
        <v>47</v>
      </c>
      <c r="B69" s="51" t="s">
        <v>162</v>
      </c>
      <c r="C69" s="47"/>
      <c r="D69" s="52"/>
      <c r="E69" s="52"/>
      <c r="F69" s="48"/>
      <c r="G69" s="49"/>
      <c r="H69" s="32"/>
      <c r="I69" s="76"/>
    </row>
    <row r="70" spans="1:9" ht="207.75" customHeight="1">
      <c r="A70" s="53">
        <v>1</v>
      </c>
      <c r="B70" s="54" t="s">
        <v>163</v>
      </c>
      <c r="C70" s="55" t="s">
        <v>164</v>
      </c>
      <c r="D70" s="56" t="s">
        <v>165</v>
      </c>
      <c r="E70" s="54" t="s">
        <v>114</v>
      </c>
      <c r="F70" s="48">
        <v>6</v>
      </c>
      <c r="G70" s="49"/>
      <c r="H70" s="32"/>
      <c r="I70" s="45" t="s">
        <v>40</v>
      </c>
    </row>
    <row r="71" spans="1:9" ht="207.75" customHeight="1">
      <c r="A71" s="53">
        <v>2</v>
      </c>
      <c r="B71" s="54" t="s">
        <v>166</v>
      </c>
      <c r="C71" s="55" t="s">
        <v>167</v>
      </c>
      <c r="D71" s="56" t="s">
        <v>165</v>
      </c>
      <c r="E71" s="54" t="s">
        <v>114</v>
      </c>
      <c r="F71" s="48">
        <v>2</v>
      </c>
      <c r="G71" s="49"/>
      <c r="H71" s="32"/>
      <c r="I71" s="45" t="s">
        <v>40</v>
      </c>
    </row>
    <row r="72" spans="1:9" ht="90" customHeight="1">
      <c r="A72" s="53">
        <v>3</v>
      </c>
      <c r="B72" s="26" t="s">
        <v>168</v>
      </c>
      <c r="C72" s="55" t="s">
        <v>169</v>
      </c>
      <c r="D72" s="56" t="s">
        <v>170</v>
      </c>
      <c r="E72" s="34" t="s">
        <v>98</v>
      </c>
      <c r="F72" s="48">
        <f>200+463</f>
        <v>663</v>
      </c>
      <c r="G72" s="49"/>
      <c r="H72" s="32"/>
      <c r="I72" s="45" t="s">
        <v>40</v>
      </c>
    </row>
    <row r="73" spans="1:9" ht="87" customHeight="1">
      <c r="A73" s="53">
        <v>4</v>
      </c>
      <c r="B73" s="26" t="s">
        <v>168</v>
      </c>
      <c r="C73" s="55" t="s">
        <v>171</v>
      </c>
      <c r="D73" s="56" t="s">
        <v>170</v>
      </c>
      <c r="E73" s="34" t="s">
        <v>98</v>
      </c>
      <c r="F73" s="48">
        <v>1024</v>
      </c>
      <c r="G73" s="49"/>
      <c r="H73" s="32"/>
      <c r="I73" s="45" t="s">
        <v>40</v>
      </c>
    </row>
    <row r="74" spans="1:9" ht="91.5" customHeight="1">
      <c r="A74" s="53">
        <v>5</v>
      </c>
      <c r="B74" s="26" t="s">
        <v>168</v>
      </c>
      <c r="C74" s="55" t="s">
        <v>172</v>
      </c>
      <c r="D74" s="56" t="s">
        <v>170</v>
      </c>
      <c r="E74" s="34" t="s">
        <v>98</v>
      </c>
      <c r="F74" s="48">
        <v>353</v>
      </c>
      <c r="G74" s="49"/>
      <c r="H74" s="32"/>
      <c r="I74" s="45" t="s">
        <v>40</v>
      </c>
    </row>
    <row r="75" spans="1:9" ht="79.5" customHeight="1">
      <c r="A75" s="53">
        <v>6</v>
      </c>
      <c r="B75" s="26" t="s">
        <v>168</v>
      </c>
      <c r="C75" s="57" t="s">
        <v>173</v>
      </c>
      <c r="D75" s="56" t="s">
        <v>170</v>
      </c>
      <c r="E75" s="26" t="s">
        <v>98</v>
      </c>
      <c r="F75" s="48">
        <f>3325</f>
        <v>3325</v>
      </c>
      <c r="G75" s="49"/>
      <c r="H75" s="58"/>
      <c r="I75" s="45" t="s">
        <v>40</v>
      </c>
    </row>
    <row r="76" spans="1:9" ht="84" customHeight="1">
      <c r="A76" s="53">
        <v>7</v>
      </c>
      <c r="B76" s="26" t="s">
        <v>168</v>
      </c>
      <c r="C76" s="57" t="s">
        <v>174</v>
      </c>
      <c r="D76" s="56" t="s">
        <v>170</v>
      </c>
      <c r="E76" s="26" t="s">
        <v>98</v>
      </c>
      <c r="F76" s="48">
        <v>5167</v>
      </c>
      <c r="G76" s="49"/>
      <c r="H76" s="58"/>
      <c r="I76" s="45" t="s">
        <v>40</v>
      </c>
    </row>
    <row r="77" spans="1:9" ht="85.5" customHeight="1">
      <c r="A77" s="53">
        <v>8</v>
      </c>
      <c r="B77" s="26" t="s">
        <v>168</v>
      </c>
      <c r="C77" s="57" t="s">
        <v>175</v>
      </c>
      <c r="D77" s="56" t="s">
        <v>170</v>
      </c>
      <c r="E77" s="26" t="s">
        <v>98</v>
      </c>
      <c r="F77" s="59">
        <v>212</v>
      </c>
      <c r="G77" s="49"/>
      <c r="H77" s="58"/>
      <c r="I77" s="45" t="s">
        <v>40</v>
      </c>
    </row>
    <row r="78" spans="1:9" ht="84.75" customHeight="1">
      <c r="A78" s="53">
        <v>9</v>
      </c>
      <c r="B78" s="26" t="s">
        <v>168</v>
      </c>
      <c r="C78" s="57" t="s">
        <v>176</v>
      </c>
      <c r="D78" s="56" t="s">
        <v>170</v>
      </c>
      <c r="E78" s="26" t="s">
        <v>98</v>
      </c>
      <c r="F78" s="59">
        <v>49</v>
      </c>
      <c r="G78" s="49"/>
      <c r="H78" s="58"/>
      <c r="I78" s="45" t="s">
        <v>40</v>
      </c>
    </row>
    <row r="79" spans="1:9" ht="91.5" customHeight="1">
      <c r="A79" s="53">
        <v>10</v>
      </c>
      <c r="B79" s="26" t="s">
        <v>168</v>
      </c>
      <c r="C79" s="57" t="s">
        <v>177</v>
      </c>
      <c r="D79" s="56" t="s">
        <v>170</v>
      </c>
      <c r="E79" s="26" t="s">
        <v>98</v>
      </c>
      <c r="F79" s="59">
        <v>88</v>
      </c>
      <c r="G79" s="49"/>
      <c r="H79" s="58"/>
      <c r="I79" s="45" t="s">
        <v>40</v>
      </c>
    </row>
    <row r="80" spans="1:9" ht="102.75" customHeight="1">
      <c r="A80" s="53">
        <v>11</v>
      </c>
      <c r="B80" s="26" t="s">
        <v>178</v>
      </c>
      <c r="C80" s="60" t="s">
        <v>179</v>
      </c>
      <c r="D80" s="61" t="s">
        <v>180</v>
      </c>
      <c r="E80" s="62" t="s">
        <v>98</v>
      </c>
      <c r="F80" s="59">
        <v>5167</v>
      </c>
      <c r="G80" s="63"/>
      <c r="H80" s="64"/>
      <c r="I80" s="45" t="s">
        <v>40</v>
      </c>
    </row>
    <row r="81" spans="1:9" ht="100.5" customHeight="1">
      <c r="A81" s="53">
        <v>12</v>
      </c>
      <c r="B81" s="26" t="s">
        <v>178</v>
      </c>
      <c r="C81" s="55" t="s">
        <v>181</v>
      </c>
      <c r="D81" s="56" t="s">
        <v>180</v>
      </c>
      <c r="E81" s="26" t="s">
        <v>98</v>
      </c>
      <c r="F81" s="48">
        <v>3325</v>
      </c>
      <c r="G81" s="49"/>
      <c r="H81" s="32"/>
      <c r="I81" s="45" t="s">
        <v>40</v>
      </c>
    </row>
    <row r="82" spans="1:9" ht="93.75" customHeight="1">
      <c r="A82" s="53">
        <v>13</v>
      </c>
      <c r="B82" s="26" t="s">
        <v>182</v>
      </c>
      <c r="C82" s="55" t="s">
        <v>183</v>
      </c>
      <c r="D82" s="56" t="s">
        <v>184</v>
      </c>
      <c r="E82" s="26" t="s">
        <v>185</v>
      </c>
      <c r="F82" s="48">
        <v>135</v>
      </c>
      <c r="G82" s="49"/>
      <c r="H82" s="32"/>
      <c r="I82" s="45" t="s">
        <v>40</v>
      </c>
    </row>
    <row r="83" spans="1:9" ht="102" customHeight="1">
      <c r="A83" s="53">
        <v>14</v>
      </c>
      <c r="B83" s="26" t="s">
        <v>186</v>
      </c>
      <c r="C83" s="55" t="s">
        <v>183</v>
      </c>
      <c r="D83" s="56" t="s">
        <v>184</v>
      </c>
      <c r="E83" s="26" t="s">
        <v>185</v>
      </c>
      <c r="F83" s="48">
        <v>38</v>
      </c>
      <c r="G83" s="49"/>
      <c r="H83" s="32"/>
      <c r="I83" s="45" t="s">
        <v>40</v>
      </c>
    </row>
    <row r="84" spans="1:9" ht="123" customHeight="1">
      <c r="A84" s="53">
        <v>15</v>
      </c>
      <c r="B84" s="34" t="s">
        <v>187</v>
      </c>
      <c r="C84" s="65" t="s">
        <v>188</v>
      </c>
      <c r="D84" s="66" t="s">
        <v>184</v>
      </c>
      <c r="E84" s="34" t="s">
        <v>185</v>
      </c>
      <c r="F84" s="67">
        <v>72</v>
      </c>
      <c r="G84" s="68"/>
      <c r="H84" s="69"/>
      <c r="I84" s="77" t="s">
        <v>40</v>
      </c>
    </row>
    <row r="85" spans="1:9" ht="108" customHeight="1">
      <c r="A85" s="53">
        <v>16</v>
      </c>
      <c r="B85" s="26" t="s">
        <v>189</v>
      </c>
      <c r="C85" s="57" t="s">
        <v>190</v>
      </c>
      <c r="D85" s="56" t="s">
        <v>184</v>
      </c>
      <c r="E85" s="26" t="s">
        <v>185</v>
      </c>
      <c r="F85" s="48">
        <v>24</v>
      </c>
      <c r="G85" s="49"/>
      <c r="H85" s="58"/>
      <c r="I85" s="45" t="s">
        <v>40</v>
      </c>
    </row>
    <row r="86" spans="1:9" ht="102" customHeight="1">
      <c r="A86" s="53">
        <v>17</v>
      </c>
      <c r="B86" s="26" t="s">
        <v>191</v>
      </c>
      <c r="C86" s="57" t="s">
        <v>192</v>
      </c>
      <c r="D86" s="56" t="s">
        <v>184</v>
      </c>
      <c r="E86" s="26" t="s">
        <v>185</v>
      </c>
      <c r="F86" s="48">
        <v>37</v>
      </c>
      <c r="G86" s="49"/>
      <c r="H86" s="58"/>
      <c r="I86" s="45" t="s">
        <v>40</v>
      </c>
    </row>
    <row r="87" spans="1:9" ht="123" customHeight="1">
      <c r="A87" s="53">
        <v>18</v>
      </c>
      <c r="B87" s="26" t="s">
        <v>193</v>
      </c>
      <c r="C87" s="57" t="s">
        <v>194</v>
      </c>
      <c r="D87" s="56" t="s">
        <v>184</v>
      </c>
      <c r="E87" s="26" t="s">
        <v>185</v>
      </c>
      <c r="F87" s="48">
        <v>73</v>
      </c>
      <c r="G87" s="49"/>
      <c r="H87" s="58"/>
      <c r="I87" s="45" t="s">
        <v>40</v>
      </c>
    </row>
    <row r="88" spans="1:9" ht="96" customHeight="1">
      <c r="A88" s="53">
        <v>19</v>
      </c>
      <c r="B88" s="26" t="s">
        <v>195</v>
      </c>
      <c r="C88" s="57" t="s">
        <v>194</v>
      </c>
      <c r="D88" s="56" t="s">
        <v>184</v>
      </c>
      <c r="E88" s="26" t="s">
        <v>185</v>
      </c>
      <c r="F88" s="48">
        <v>75</v>
      </c>
      <c r="G88" s="49"/>
      <c r="H88" s="58"/>
      <c r="I88" s="45" t="s">
        <v>40</v>
      </c>
    </row>
    <row r="89" spans="1:9" ht="99.75" customHeight="1">
      <c r="A89" s="53">
        <v>20</v>
      </c>
      <c r="B89" s="26" t="s">
        <v>196</v>
      </c>
      <c r="C89" s="57" t="s">
        <v>194</v>
      </c>
      <c r="D89" s="56" t="s">
        <v>184</v>
      </c>
      <c r="E89" s="26" t="s">
        <v>185</v>
      </c>
      <c r="F89" s="48">
        <v>3</v>
      </c>
      <c r="G89" s="49"/>
      <c r="H89" s="58"/>
      <c r="I89" s="45" t="s">
        <v>40</v>
      </c>
    </row>
    <row r="90" spans="1:9" ht="64.5" customHeight="1">
      <c r="A90" s="53">
        <v>21</v>
      </c>
      <c r="B90" s="26" t="s">
        <v>197</v>
      </c>
      <c r="C90" s="57" t="s">
        <v>198</v>
      </c>
      <c r="D90" s="56" t="s">
        <v>199</v>
      </c>
      <c r="E90" s="26" t="s">
        <v>185</v>
      </c>
      <c r="F90" s="48">
        <v>1</v>
      </c>
      <c r="G90" s="49"/>
      <c r="H90" s="58"/>
      <c r="I90" s="45" t="s">
        <v>40</v>
      </c>
    </row>
    <row r="91" spans="1:9" ht="78.75" customHeight="1">
      <c r="A91" s="53">
        <v>22</v>
      </c>
      <c r="B91" s="54" t="s">
        <v>200</v>
      </c>
      <c r="C91" s="47" t="s">
        <v>201</v>
      </c>
      <c r="D91" s="56" t="s">
        <v>202</v>
      </c>
      <c r="E91" s="54" t="s">
        <v>203</v>
      </c>
      <c r="F91" s="48">
        <f>7+7+10+9+6+12</f>
        <v>51</v>
      </c>
      <c r="G91" s="49"/>
      <c r="H91" s="58"/>
      <c r="I91" s="45" t="s">
        <v>40</v>
      </c>
    </row>
    <row r="92" spans="1:9" ht="84" customHeight="1">
      <c r="A92" s="53">
        <v>23</v>
      </c>
      <c r="B92" s="54" t="s">
        <v>204</v>
      </c>
      <c r="C92" s="47" t="s">
        <v>205</v>
      </c>
      <c r="D92" s="56" t="s">
        <v>206</v>
      </c>
      <c r="E92" s="54" t="s">
        <v>98</v>
      </c>
      <c r="F92" s="48">
        <v>8704</v>
      </c>
      <c r="G92" s="49"/>
      <c r="H92" s="32"/>
      <c r="I92" s="45" t="s">
        <v>40</v>
      </c>
    </row>
    <row r="93" spans="1:9" ht="61.5" customHeight="1">
      <c r="A93" s="53">
        <v>24</v>
      </c>
      <c r="B93" s="26" t="s">
        <v>207</v>
      </c>
      <c r="C93" s="47" t="s">
        <v>208</v>
      </c>
      <c r="D93" s="56" t="s">
        <v>209</v>
      </c>
      <c r="E93" s="54" t="s">
        <v>98</v>
      </c>
      <c r="F93" s="48">
        <v>2040</v>
      </c>
      <c r="G93" s="49"/>
      <c r="H93" s="32"/>
      <c r="I93" s="44" t="s">
        <v>28</v>
      </c>
    </row>
    <row r="94" spans="1:9" ht="123" customHeight="1">
      <c r="A94" s="53">
        <v>25</v>
      </c>
      <c r="B94" s="46" t="s">
        <v>141</v>
      </c>
      <c r="C94" s="33" t="s">
        <v>142</v>
      </c>
      <c r="D94" s="29" t="s">
        <v>210</v>
      </c>
      <c r="E94" s="26" t="s">
        <v>144</v>
      </c>
      <c r="F94" s="48">
        <f>F92*0.45</f>
        <v>3916.8</v>
      </c>
      <c r="G94" s="49"/>
      <c r="H94" s="32"/>
      <c r="I94" s="44" t="s">
        <v>16</v>
      </c>
    </row>
    <row r="95" spans="1:9" ht="19.5" customHeight="1">
      <c r="A95" s="12"/>
      <c r="B95" s="12" t="s">
        <v>92</v>
      </c>
      <c r="C95" s="13"/>
      <c r="D95" s="13"/>
      <c r="E95" s="12"/>
      <c r="F95" s="14"/>
      <c r="G95" s="14"/>
      <c r="H95" s="15"/>
      <c r="I95" s="41"/>
    </row>
    <row r="96" spans="1:9" ht="21.75" customHeight="1">
      <c r="A96" s="19"/>
      <c r="B96" s="19" t="s">
        <v>211</v>
      </c>
      <c r="C96" s="13"/>
      <c r="D96" s="13"/>
      <c r="E96" s="12"/>
      <c r="F96" s="14"/>
      <c r="G96" s="14"/>
      <c r="H96" s="15"/>
      <c r="I96" s="41"/>
    </row>
    <row r="97" spans="1:9" ht="21.75" customHeight="1">
      <c r="A97" s="12">
        <v>1</v>
      </c>
      <c r="B97" s="12" t="s">
        <v>212</v>
      </c>
      <c r="C97" s="13" t="s">
        <v>213</v>
      </c>
      <c r="D97" s="13"/>
      <c r="E97" s="12" t="str">
        <f>'[15]计算表'!D35</f>
        <v>工日</v>
      </c>
      <c r="F97" s="14">
        <v>100</v>
      </c>
      <c r="G97" s="14"/>
      <c r="H97" s="15"/>
      <c r="I97" s="41"/>
    </row>
    <row r="98" spans="1:9" ht="21.75" customHeight="1">
      <c r="A98" s="12">
        <v>2</v>
      </c>
      <c r="B98" s="12" t="s">
        <v>214</v>
      </c>
      <c r="C98" s="13" t="s">
        <v>213</v>
      </c>
      <c r="D98" s="13"/>
      <c r="E98" s="12" t="str">
        <f>'[15]计算表'!D36</f>
        <v>工日</v>
      </c>
      <c r="F98" s="14">
        <v>100</v>
      </c>
      <c r="G98" s="14"/>
      <c r="H98" s="15"/>
      <c r="I98" s="41"/>
    </row>
    <row r="99" spans="1:9" ht="13.5">
      <c r="A99" s="70"/>
      <c r="B99" s="71" t="s">
        <v>215</v>
      </c>
      <c r="C99" s="72"/>
      <c r="D99" s="72"/>
      <c r="E99" s="71"/>
      <c r="F99" s="73"/>
      <c r="G99" s="73"/>
      <c r="H99" s="73">
        <f>H98+H97+H95+H34</f>
        <v>0</v>
      </c>
      <c r="I99" s="70"/>
    </row>
    <row r="100" spans="1:9" ht="153.75" customHeight="1">
      <c r="A100" s="74" t="s">
        <v>216</v>
      </c>
      <c r="B100" s="75"/>
      <c r="C100" s="74"/>
      <c r="D100" s="74"/>
      <c r="E100" s="74"/>
      <c r="F100" s="3"/>
      <c r="G100" s="3"/>
      <c r="H100" s="3"/>
      <c r="I100" s="4"/>
    </row>
  </sheetData>
  <sheetProtection/>
  <mergeCells count="2">
    <mergeCell ref="A1:I1"/>
    <mergeCell ref="A100:I100"/>
  </mergeCells>
  <printOptions horizontalCentered="1"/>
  <pageMargins left="0.310416666666667" right="0.310416666666667" top="0.354166666666667" bottom="0.156944444444444" header="0.310416666666667" footer="0.310416666666667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H.</cp:lastModifiedBy>
  <dcterms:created xsi:type="dcterms:W3CDTF">2020-10-13T01:19:00Z</dcterms:created>
  <dcterms:modified xsi:type="dcterms:W3CDTF">2020-10-20T05:22:12Z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